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2" activeTab="3"/>
  </bookViews>
  <sheets>
    <sheet name="1.1扉-3 投标总价扉页" sheetId="1" r:id="rId1"/>
    <sheet name="2.1表-03 单项工程投标报价汇总表" sheetId="3" r:id="rId2"/>
    <sheet name="3.1表-04 单位工程投标报价汇总表(南京)" sheetId="4" r:id="rId3"/>
    <sheet name="3.2表-08 分部分项工程和单价措施项目清单与计价表" sheetId="5" r:id="rId4"/>
    <sheet name="3.3表-11 总价措施项目清单与计价表" sheetId="6" r:id="rId5"/>
    <sheet name="3.6表-13 规费、税金项目计价" sheetId="9" r:id="rId6"/>
    <sheet name="3.7承包人供应材料一览表" sheetId="10" r:id="rId7"/>
  </sheets>
  <definedNames>
    <definedName name="_xlnm.Print_Area" localSheetId="0">'1.1扉-3 投标总价扉页'!$A$1:$C$23</definedName>
    <definedName name="_xlnm.Print_Area" localSheetId="1">'2.1表-03 单项工程投标报价汇总表'!$A$1:$G$43</definedName>
    <definedName name="_xlnm.Print_Area" localSheetId="2">'3.1表-04 单位工程投标报价汇总表(南京)'!$A$1:$F$43</definedName>
    <definedName name="_xlnm.Print_Area" localSheetId="3">'3.2表-08 分部分项工程和单价措施项目清单与计价表'!$A$1:$J$40</definedName>
    <definedName name="_xlnm.Print_Area" localSheetId="4">'3.3表-11 总价措施项目清单与计价表'!$A$1:$K$61</definedName>
    <definedName name="_xlnm.Print_Area" localSheetId="5">'3.6表-13 规费、税金项目计价'!$A$1:$I$40</definedName>
    <definedName name="_xlnm.Print_Area" localSheetId="6">'3.7承包人供应材料一览表'!$A$1:$L$42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<sst xmlns="http://schemas.openxmlformats.org/spreadsheetml/2006/main" count="530" uniqueCount="304">
  <si>
    <t>投 标 总 价</t>
  </si>
  <si>
    <t>招    标    人：</t>
  </si>
  <si>
    <t>工  程  名  称：</t>
  </si>
  <si>
    <t>龙湖北静水平台塑木地板及石材维修</t>
  </si>
  <si>
    <t>投标总价(小写)：</t>
  </si>
  <si>
    <t>　　　  (大写)：</t>
  </si>
  <si>
    <t>投    标    人：</t>
  </si>
  <si>
    <t>（单位盖章）</t>
  </si>
  <si>
    <t>法 定 代 表 人
或 其 授 权 人：</t>
  </si>
  <si>
    <t>（签字或盖章）</t>
  </si>
  <si>
    <t>编    制    人：</t>
  </si>
  <si>
    <t>（造价人员签字盖专用章）</t>
  </si>
  <si>
    <t>时　    　　间：</t>
  </si>
  <si>
    <t>2025年12月17日</t>
  </si>
  <si>
    <t>扉-3</t>
  </si>
  <si>
    <t>单项工程投标报价汇总表</t>
  </si>
  <si>
    <t>工程名称：龙湖北静水平台塑木地板及石材维修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</si>
  <si>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</si>
  <si>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</si>
  <si>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</si>
  <si>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</si>
  <si>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</si>
  <si>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</si>
  <si>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</si>
  <si>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</si>
  <si>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</si>
  <si>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地面改造项目</t>
  </si>
  <si>
    <t>0.00</t>
  </si>
  <si>
    <t>合  计</t>
  </si>
  <si>
    <t>未来软件编制</t>
  </si>
  <si>
    <t>表-03</t>
  </si>
  <si>
    <t>单位工程投标报价汇总表</t>
  </si>
  <si>
    <t xml:space="preserve">    标段：</t>
  </si>
  <si>
    <t>汇 总 内 容</t>
  </si>
  <si>
    <t>其中:暂估价(元)</t>
  </si>
  <si>
    <t>分部分项工程</t>
  </si>
  <si>
    <t>1.1</t>
  </si>
  <si>
    <t>人工费</t>
  </si>
  <si>
    <t/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</si>
  <si>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</si>
  <si>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</si>
  <si>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</si>
  <si>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</si>
  <si>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</si>
  <si>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</si>
  <si>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</si>
  <si>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</si>
  <si>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</si>
  <si>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</si>
  <si>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</si>
  <si>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</si>
  <si>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</si>
  <si>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</si>
  <si>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</si>
  <si>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</si>
  <si>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</si>
  <si>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</si>
  <si>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</si>
  <si>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</si>
  <si>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</si>
  <si>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</si>
  <si>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</si>
  <si>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</si>
  <si>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</si>
  <si>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</si>
  <si>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</si>
  <si>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</si>
  <si>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4.1</t>
  </si>
  <si>
    <t>社会保险费</t>
  </si>
  <si>
    <t>4.2</t>
  </si>
  <si>
    <t>住房公积金</t>
  </si>
  <si>
    <t>4.3</t>
  </si>
  <si>
    <t>环境保护税</t>
  </si>
  <si>
    <t>5</t>
  </si>
  <si>
    <t>税金</t>
  </si>
  <si>
    <t>投标报价合计= 1+2+3+4+5-甲供材料及甲供设备费/1.01</t>
  </si>
  <si>
    <t>表-04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</si>
  <si>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</si>
  <si>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</si>
  <si>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</si>
  <si>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</si>
  <si>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</si>
  <si>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</si>
  <si>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</si>
  <si>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</si>
  <si>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</si>
  <si>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</si>
  <si>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A 地面改造</t>
  </si>
  <si>
    <t>011606001001</t>
  </si>
  <si>
    <t>塑木地板拆除（30厚）</t>
  </si>
  <si>
    <t>1.原塑木地板拆除
2.垃圾外运另计</t>
  </si>
  <si>
    <t>m2</t>
  </si>
  <si>
    <t>67.8</t>
  </si>
  <si>
    <t>011605001001</t>
  </si>
  <si>
    <t>石材拆除（30厚）</t>
  </si>
  <si>
    <t>1.原地面石材拆除
2.垃圾外运另计</t>
  </si>
  <si>
    <t>13.6</t>
  </si>
  <si>
    <t>011602001001</t>
  </si>
  <si>
    <t>混凝土构件拆除（250厚）</t>
  </si>
  <si>
    <t>1.原混凝土基础拆除
2.垃圾外运另计</t>
  </si>
  <si>
    <t>010101001001</t>
  </si>
  <si>
    <t>素土夯实</t>
  </si>
  <si>
    <t>1.基(槽)坑原土打底夯</t>
  </si>
  <si>
    <t>010404001001</t>
  </si>
  <si>
    <t>100厚碎石垫层</t>
  </si>
  <si>
    <t>1.100厚碎石垫层</t>
  </si>
  <si>
    <t>6</t>
  </si>
  <si>
    <t>010501001001</t>
  </si>
  <si>
    <t>150厚C20混凝土垫层</t>
  </si>
  <si>
    <t>1.150厚C20混凝土垫层，含模板</t>
  </si>
  <si>
    <t>m3</t>
  </si>
  <si>
    <t>7</t>
  </si>
  <si>
    <t>011102001001</t>
  </si>
  <si>
    <t>30厚石材楼地面</t>
  </si>
  <si>
    <t>1.30厚石材楼地面，30厚干硬性水泥砂浆结合层</t>
  </si>
  <si>
    <t>8</t>
  </si>
  <si>
    <t>011104002001</t>
  </si>
  <si>
    <t>30厚塑木地板铺设</t>
  </si>
  <si>
    <t>1.30厚塑木地板铺设，30*30塑木龙骨</t>
  </si>
  <si>
    <t>9</t>
  </si>
  <si>
    <t>010103002001</t>
  </si>
  <si>
    <t>余方弃置</t>
  </si>
  <si>
    <t>1.拆除建筑垃圾机械外运，运距自行考虑</t>
  </si>
  <si>
    <t>分部分项合计</t>
  </si>
  <si>
    <t>本页小计</t>
  </si>
  <si>
    <t>合    计</t>
  </si>
  <si>
    <t>表-08</t>
  </si>
  <si>
    <t>总价措施项目清单与计价表</t>
  </si>
  <si>
    <t>标段：</t>
  </si>
  <si>
    <t>第1页 共3页</t>
  </si>
  <si>
    <t>项 目 名 称</t>
  </si>
  <si>
    <t>计算基础</t>
  </si>
  <si>
    <t>费率
(%)</t>
  </si>
  <si>
    <t>调整
费率(%)</t>
  </si>
  <si>
    <t>调整后
金额(元)</t>
  </si>
  <si>
    <t>备注</t>
  </si>
  <si>
    <t>011707001001</t>
  </si>
  <si>
    <t>安全文明施工</t>
  </si>
  <si>
    <t>100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</si>
  <si>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</si>
  <si>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</si>
  <si>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</si>
  <si>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</si>
  <si>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</si>
  <si>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1星0.7%/2星0.77%/3星0.84%</t>
  </si>
  <si>
    <t>扬尘污染防治增加费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</si>
  <si>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</si>
  <si>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</si>
  <si>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</si>
  <si>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</si>
  <si>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</si>
  <si>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</si>
  <si>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</si>
  <si>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</si>
  <si>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</si>
  <si>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</si>
  <si>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</si>
  <si>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</si>
  <si>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</si>
  <si>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</si>
  <si>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</si>
  <si>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</si>
  <si>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</si>
  <si>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</si>
  <si>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</si>
  <si>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</si>
  <si>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</si>
  <si>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</si>
  <si>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1～2.3%</t>
  </si>
  <si>
    <t>011707009001</t>
  </si>
  <si>
    <t>赶工措施</t>
  </si>
  <si>
    <t>0.5～2.1%</t>
  </si>
  <si>
    <t>10</t>
  </si>
  <si>
    <t>011707010001</t>
  </si>
  <si>
    <t>工程按质论价</t>
  </si>
  <si>
    <t>市优结构0.7%/市优0.9%/省优1.3%/国优专业1.4%/国优1.6%</t>
  </si>
  <si>
    <t>第3页 共3页</t>
  </si>
  <si>
    <t>11</t>
  </si>
  <si>
    <t>011707011001</t>
  </si>
  <si>
    <t>住宅分户验收</t>
  </si>
  <si>
    <t>0.4%</t>
  </si>
  <si>
    <t>12</t>
  </si>
  <si>
    <t>011707012001</t>
  </si>
  <si>
    <t>建筑工人实名制费用</t>
  </si>
  <si>
    <t>0.05%</t>
  </si>
  <si>
    <t>13</t>
  </si>
  <si>
    <t>011707015001</t>
  </si>
  <si>
    <t>智慧工地费用</t>
  </si>
  <si>
    <t>0.08～0.15%</t>
  </si>
  <si>
    <t>规费、税金项目计价表</t>
  </si>
  <si>
    <t>计算基数(元)</t>
  </si>
  <si>
    <t>计算费率(%)</t>
  </si>
  <si>
    <t>分部分项工程费+措施项目费+其他项目费-除税工程设备费</t>
  </si>
  <si>
    <t>0.53</t>
  </si>
  <si>
    <t>0.1</t>
  </si>
  <si>
    <t>分部分项工程费+措施项目费+其他项目费+规费-(除税甲供材料费+除税甲供设备费)/1.01</t>
  </si>
  <si>
    <t>表-13</t>
  </si>
  <si>
    <t>承包人供应材料一览表</t>
  </si>
  <si>
    <t>材料编码</t>
  </si>
  <si>
    <t>材料名称</t>
  </si>
  <si>
    <t>规格型号
等特殊要求</t>
  </si>
  <si>
    <t>单位</t>
  </si>
  <si>
    <t>数量</t>
  </si>
  <si>
    <t>单价(元)</t>
  </si>
  <si>
    <t>合价(元)</t>
  </si>
  <si>
    <t>其它材料费(调整)</t>
  </si>
  <si>
    <t>元</t>
  </si>
  <si>
    <t>0.00206</t>
  </si>
  <si>
    <t>03070121</t>
  </si>
  <si>
    <t>膨胀螺栓</t>
  </si>
  <si>
    <t>M10×100</t>
  </si>
  <si>
    <t>套</t>
  </si>
  <si>
    <t>03510701</t>
  </si>
  <si>
    <t>铁钉</t>
  </si>
  <si>
    <t>kg</t>
  </si>
  <si>
    <t>4.061046</t>
  </si>
  <si>
    <t>03511405</t>
  </si>
  <si>
    <t>地板钉</t>
  </si>
  <si>
    <t>40mm</t>
  </si>
  <si>
    <t>10.75986</t>
  </si>
  <si>
    <t>03570237</t>
  </si>
  <si>
    <t>镀锌铁丝</t>
  </si>
  <si>
    <t>22#</t>
  </si>
  <si>
    <t>0.17094</t>
  </si>
  <si>
    <t>03652403</t>
  </si>
  <si>
    <t>合金钢切割锯片</t>
  </si>
  <si>
    <t>片</t>
  </si>
  <si>
    <t>0.15776</t>
  </si>
  <si>
    <t>04010611</t>
  </si>
  <si>
    <t>水泥</t>
  </si>
  <si>
    <t>32.5级</t>
  </si>
  <si>
    <t>231.08712</t>
  </si>
  <si>
    <t>04010701</t>
  </si>
  <si>
    <t>白水泥</t>
  </si>
  <si>
    <t>1.36</t>
  </si>
  <si>
    <t>04030107</t>
  </si>
  <si>
    <t>中砂</t>
  </si>
  <si>
    <t>t</t>
  </si>
  <si>
    <t>0.663861</t>
  </si>
  <si>
    <t>04050203</t>
  </si>
  <si>
    <t>碎石</t>
  </si>
  <si>
    <t>5～16mm</t>
  </si>
  <si>
    <t>0.9768</t>
  </si>
  <si>
    <t>04050207</t>
  </si>
  <si>
    <t>5～40mm</t>
  </si>
  <si>
    <t>13.431</t>
  </si>
  <si>
    <t>05030600</t>
  </si>
  <si>
    <t>30*30塑木龙骨</t>
  </si>
  <si>
    <t>0.9153</t>
  </si>
  <si>
    <t>05250502</t>
  </si>
  <si>
    <t>锯(木)屑</t>
  </si>
  <si>
    <t>0.0816</t>
  </si>
  <si>
    <t>14</t>
  </si>
  <si>
    <t>07112130</t>
  </si>
  <si>
    <t>30厚石材</t>
  </si>
  <si>
    <t>13.872</t>
  </si>
  <si>
    <t>15</t>
  </si>
  <si>
    <t>07410302</t>
  </si>
  <si>
    <t>30厚塑木地板</t>
  </si>
  <si>
    <t>71.19</t>
  </si>
  <si>
    <t>16</t>
  </si>
  <si>
    <t>12060334</t>
  </si>
  <si>
    <t>防腐油</t>
  </si>
  <si>
    <t>19.2552</t>
  </si>
  <si>
    <t>17</t>
  </si>
  <si>
    <t>31110301</t>
  </si>
  <si>
    <t>棉纱头</t>
  </si>
  <si>
    <t>0.814</t>
  </si>
  <si>
    <t>18</t>
  </si>
  <si>
    <t>31130106</t>
  </si>
  <si>
    <t>其它材料费</t>
  </si>
  <si>
    <t>26.465</t>
  </si>
  <si>
    <t>19</t>
  </si>
  <si>
    <t>31132507</t>
  </si>
  <si>
    <t>回库修理、保养费</t>
  </si>
  <si>
    <t>1.28205</t>
  </si>
  <si>
    <t>20</t>
  </si>
  <si>
    <t>31150101</t>
  </si>
  <si>
    <t>水</t>
  </si>
  <si>
    <t>6.844308</t>
  </si>
  <si>
    <t>21</t>
  </si>
  <si>
    <t>32010502</t>
  </si>
  <si>
    <t>复合木模板</t>
  </si>
  <si>
    <t>18mm</t>
  </si>
  <si>
    <t>2.6862</t>
  </si>
  <si>
    <t>22</t>
  </si>
  <si>
    <t>32020115</t>
  </si>
  <si>
    <t>卡具</t>
  </si>
  <si>
    <t>23</t>
  </si>
  <si>
    <t>32020132</t>
  </si>
  <si>
    <t>钢管支撑</t>
  </si>
  <si>
    <t>1.81929</t>
  </si>
  <si>
    <t>24</t>
  </si>
  <si>
    <t>32090101</t>
  </si>
  <si>
    <t>周转木材</t>
  </si>
  <si>
    <t>0.080586</t>
  </si>
  <si>
    <t>25</t>
  </si>
  <si>
    <t>34130187</t>
  </si>
  <si>
    <t>塑料卡子</t>
  </si>
  <si>
    <t>个</t>
  </si>
  <si>
    <t>36.63</t>
  </si>
  <si>
    <t>26</t>
  </si>
  <si>
    <t>80212115</t>
  </si>
  <si>
    <t>(C20非泵送预拌砼)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</si>
</sst>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34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34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6" applyNumberFormat="0" applyAlignment="0" applyProtection="0">
      <alignment vertical="center"/>
    </xf>
    <xf numFmtId="0" fontId="22" fillId="4" borderId="37" applyNumberFormat="0" applyAlignment="0" applyProtection="0">
      <alignment vertical="center"/>
    </xf>
    <xf numFmtId="0" fontId="23" fillId="4" borderId="36" applyNumberFormat="0" applyAlignment="0" applyProtection="0">
      <alignment vertical="center"/>
    </xf>
    <xf numFmtId="0" fontId="24" fillId="5" borderId="38" applyNumberFormat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176" fontId="4" fillId="0" borderId="8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176" fontId="4" fillId="0" borderId="11" xfId="0" applyNumberFormat="1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176" fontId="4" fillId="0" borderId="16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176" fontId="6" fillId="0" borderId="10" xfId="0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176" fontId="7" fillId="0" borderId="8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right" vertical="center" wrapText="1"/>
    </xf>
    <xf numFmtId="176" fontId="7" fillId="0" borderId="15" xfId="0" applyNumberFormat="1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right" vertical="center" wrapText="1"/>
    </xf>
    <xf numFmtId="176" fontId="4" fillId="0" borderId="10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176" fontId="4" fillId="0" borderId="14" xfId="0" applyNumberFormat="1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23" xfId="0" applyFont="1" applyFill="1" applyBorder="1" applyAlignment="1">
      <alignment horizontal="center" wrapText="1"/>
    </xf>
    <xf numFmtId="0" fontId="0" fillId="0" borderId="18" xfId="0" applyBorder="1" applyAlignment="1">
      <alignment horizontal="left"/>
    </xf>
    <xf numFmtId="176" fontId="11" fillId="0" borderId="23" xfId="0" applyNumberFormat="1" applyFont="1" applyFill="1" applyBorder="1" applyAlignment="1">
      <alignment horizontal="center" wrapText="1"/>
    </xf>
    <xf numFmtId="14" fontId="11" fillId="0" borderId="0" xfId="0" applyNumberFormat="1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opLeftCell="A5" workbookViewId="0">
      <selection activeCell="B10" sqref="B10"/>
    </sheetView>
  </sheetViews>
  <sheetFormatPr defaultColWidth="9" defaultRowHeight="13.2" outlineLevelCol="2"/>
  <cols>
    <col min="1" max="1" width="25.287037037037" customWidth="1"/>
    <col min="2" max="2" width="53.5277777777778" customWidth="1"/>
    <col min="3" max="3" width="11.1666666666667" customWidth="1"/>
  </cols>
  <sheetData>
    <row r="1" ht="64.4" customHeight="1"/>
    <row r="2" ht="40.7" customHeight="1" spans="1:3">
      <c r="A2" s="91" t="s">
        <v>0</v>
      </c>
      <c r="B2" s="91"/>
      <c r="C2" s="91"/>
    </row>
    <row r="3" ht="81.4" customHeight="1"/>
    <row r="4" ht="22.95" customHeight="1" spans="1:3">
      <c r="A4" s="92" t="s">
        <v>1</v>
      </c>
      <c r="B4" s="93"/>
    </row>
    <row r="5" ht="5.9" customHeight="1" spans="1:3">
      <c r="B5" s="94"/>
    </row>
    <row r="6" ht="23.7" customHeight="1" spans="1:3">
      <c r="A6" s="92" t="s">
        <v>2</v>
      </c>
      <c r="B6" s="93" t="s">
        <v>3</v>
      </c>
    </row>
    <row r="7" ht="5.9" customHeight="1" spans="1:3">
      <c r="B7" s="94"/>
    </row>
    <row r="8" ht="22.95" customHeight="1" spans="1:3">
      <c r="A8" s="92" t="s">
        <v>4</v>
      </c>
      <c r="B8" s="95">
        <f>'2.1表-03 单项工程投标报价汇总表'!C40</f>
        <v>0</v>
      </c>
    </row>
    <row r="9" ht="5.9" customHeight="1" spans="1:3">
      <c r="B9" s="94"/>
    </row>
    <row r="10" ht="23.7" customHeight="1" spans="1:3">
      <c r="A10" s="92" t="s">
        <v>5</v>
      </c>
      <c r="B10" s="93"/>
    </row>
    <row r="11" ht="46.65" customHeight="1" spans="1:3">
      <c r="B11" s="94"/>
    </row>
    <row r="12" ht="22.95" customHeight="1" spans="1:3">
      <c r="A12" s="92" t="s">
        <v>6</v>
      </c>
      <c r="B12" s="93"/>
    </row>
    <row r="13" ht="23.7" customHeight="1" spans="1:3">
      <c r="B13" s="25" t="s">
        <v>7</v>
      </c>
    </row>
    <row r="14" ht="46.65" customHeight="1"/>
    <row r="15" ht="40.7" customHeight="1" spans="1:3">
      <c r="A15" s="92" t="s">
        <v>8</v>
      </c>
      <c r="B15" s="93"/>
    </row>
    <row r="16" ht="22.95" customHeight="1" spans="1:3">
      <c r="B16" s="25" t="s">
        <v>9</v>
      </c>
    </row>
    <row r="17" ht="46.65" customHeight="1"/>
    <row r="18" ht="23.7" customHeight="1" spans="1:3">
      <c r="A18" s="92" t="s">
        <v>10</v>
      </c>
      <c r="B18" s="93"/>
    </row>
    <row r="19" ht="22.95" customHeight="1" spans="1:3">
      <c r="B19" s="25" t="s">
        <v>11</v>
      </c>
    </row>
    <row r="20" ht="52.55" customHeight="1"/>
    <row r="21" ht="23.7" customHeight="1" spans="1:3">
      <c r="A21" s="92" t="s">
        <v>12</v>
      </c>
      <c r="B21" s="96" t="s">
        <v>13</v>
      </c>
    </row>
    <row r="22" ht="69.6" customHeight="1"/>
    <row r="23" ht="22.95" customHeight="1" spans="1:3">
      <c r="A23" s="37" t="s">
        <v>14</v>
      </c>
      <c r="B23" s="37"/>
      <c r="C23" s="37"/>
    </row>
  </sheetData>
  <mergeCells count="2">
    <mergeCell ref="A2:C2"/>
    <mergeCell ref="A23:C2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E8" sqref="E8:F8"/>
    </sheetView>
  </sheetViews>
  <sheetFormatPr defaultColWidth="9" defaultRowHeight="13.2" outlineLevelCol="6"/>
  <cols>
    <col min="1" max="1" width="5.00925925925926" customWidth="1"/>
    <col min="2" max="2" width="29.3981481481481" customWidth="1"/>
    <col min="3" max="3" width="14.1203703703704" customWidth="1"/>
    <col min="4" max="4" width="13.0925925925926" customWidth="1"/>
    <col min="5" max="5" width="6.15740740740741" customWidth="1"/>
    <col min="6" max="6" width="8.99074074074074" customWidth="1"/>
    <col min="7" max="7" width="13.2222222222222" customWidth="1"/>
  </cols>
  <sheetData>
    <row r="1" ht="28.85" customHeight="1" spans="1:7">
      <c r="A1" s="1" t="s">
        <v>15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16</v>
      </c>
      <c r="B3" s="2"/>
      <c r="C3" s="2"/>
      <c r="D3" s="2"/>
      <c r="E3" s="2"/>
      <c r="F3" s="3" t="s">
        <v>17</v>
      </c>
      <c r="G3" s="3"/>
    </row>
    <row r="4" ht="17" customHeight="1" spans="1:7">
      <c r="A4" s="4" t="s">
        <v>18</v>
      </c>
      <c r="B4" s="5" t="s">
        <v>19</v>
      </c>
      <c r="C4" s="5" t="s">
        <v>20</v>
      </c>
      <c r="D4" s="8" t="s">
        <v>21</v>
      </c>
      <c r="E4" s="6"/>
      <c r="F4" s="6"/>
      <c r="G4" s="85"/>
    </row>
    <row r="5" ht="17.75" customHeight="1" spans="1:7">
      <c r="A5" s="86"/>
      <c r="B5" s="87"/>
      <c r="C5" s="87"/>
      <c r="D5" s="88" t="s">
        <v>22</v>
      </c>
      <c r="E5" s="88" t="s">
        <v>23</v>
      </c>
      <c r="F5" s="89"/>
      <c r="G5" s="90" t="s">
        <v>24</v>
      </c>
    </row>
    <row r="6" ht="17" customHeight="1" spans="1:7">
      <c r="A6" s="9" t="s">
        <v>25</v>
      </c>
      <c r="B6" s="10" t="s">
        <v>26</v>
      </c>
      <c r="C6" s="16">
        <f>'3.1表-04 单位工程投标报价汇总表(南京)'!D41</f>
        <v>0</v>
      </c>
      <c r="D6" s="14" t="s">
        <v>27</v>
      </c>
      <c r="E6" s="16">
        <f>'3.1表-04 单位工程投标报价汇总表(南京)'!D11</f>
        <v>0</v>
      </c>
      <c r="F6" s="79"/>
      <c r="G6" s="27">
        <f>'3.1表-04 单位工程投标报价汇总表(南京)'!D20</f>
        <v>0</v>
      </c>
    </row>
    <row r="7" ht="17.75" customHeight="1" spans="1:7">
      <c r="A7" s="9"/>
      <c r="B7" s="10"/>
      <c r="C7" s="14"/>
      <c r="D7" s="14"/>
      <c r="E7" s="14"/>
      <c r="F7" s="15"/>
      <c r="G7" s="33"/>
    </row>
    <row r="8" ht="17.75" customHeight="1" spans="1:7">
      <c r="A8" s="9"/>
      <c r="B8" s="10"/>
      <c r="C8" s="14"/>
      <c r="D8" s="14"/>
      <c r="E8" s="14"/>
      <c r="F8" s="15"/>
      <c r="G8" s="33"/>
    </row>
    <row r="9" ht="17" customHeight="1" spans="1:7">
      <c r="A9" s="9"/>
      <c r="B9" s="10"/>
      <c r="C9" s="14"/>
      <c r="D9" s="14"/>
      <c r="E9" s="14"/>
      <c r="F9" s="15"/>
      <c r="G9" s="33"/>
    </row>
    <row r="10" ht="17.75" customHeight="1" spans="1:7">
      <c r="A10" s="9"/>
      <c r="B10" s="10"/>
      <c r="C10" s="14"/>
      <c r="D10" s="14"/>
      <c r="E10" s="14"/>
      <c r="F10" s="15"/>
      <c r="G10" s="33"/>
    </row>
    <row r="11" ht="17.75" customHeight="1" spans="1:7">
      <c r="A11" s="9"/>
      <c r="B11" s="10"/>
      <c r="C11" s="14"/>
      <c r="D11" s="14"/>
      <c r="E11" s="14"/>
      <c r="F11" s="15"/>
      <c r="G11" s="33"/>
    </row>
    <row r="12" ht="17" customHeight="1" spans="1:7">
      <c r="A12" s="9"/>
      <c r="B12" s="10"/>
      <c r="C12" s="14"/>
      <c r="D12" s="14"/>
      <c r="E12" s="14"/>
      <c r="F12" s="15"/>
      <c r="G12" s="33"/>
    </row>
    <row r="13" ht="17.75" customHeight="1" spans="1:7">
      <c r="A13" s="9"/>
      <c r="B13" s="10"/>
      <c r="C13" s="14"/>
      <c r="D13" s="14"/>
      <c r="E13" s="14"/>
      <c r="F13" s="15"/>
      <c r="G13" s="33"/>
    </row>
    <row r="14" ht="17" customHeight="1" spans="1:7">
      <c r="A14" s="9"/>
      <c r="B14" s="10"/>
      <c r="C14" s="14"/>
      <c r="D14" s="14"/>
      <c r="E14" s="14"/>
      <c r="F14" s="15"/>
      <c r="G14" s="33"/>
    </row>
    <row r="15" ht="17.75" customHeight="1" spans="1:7">
      <c r="A15" s="9"/>
      <c r="B15" s="10"/>
      <c r="C15" s="14"/>
      <c r="D15" s="14"/>
      <c r="E15" s="14"/>
      <c r="F15" s="15"/>
      <c r="G15" s="33"/>
    </row>
    <row r="16" ht="17.75" customHeight="1" spans="1:7">
      <c r="A16" s="9"/>
      <c r="B16" s="10"/>
      <c r="C16" s="14"/>
      <c r="D16" s="14"/>
      <c r="E16" s="14"/>
      <c r="F16" s="15"/>
      <c r="G16" s="33"/>
    </row>
    <row r="17" ht="17" customHeight="1" spans="1:7">
      <c r="A17" s="9"/>
      <c r="B17" s="10"/>
      <c r="C17" s="14"/>
      <c r="D17" s="14"/>
      <c r="E17" s="14"/>
      <c r="F17" s="15"/>
      <c r="G17" s="33"/>
    </row>
    <row r="18" ht="17.75" customHeight="1" spans="1:7">
      <c r="A18" s="9"/>
      <c r="B18" s="10"/>
      <c r="C18" s="14"/>
      <c r="D18" s="14"/>
      <c r="E18" s="14"/>
      <c r="F18" s="15"/>
      <c r="G18" s="33"/>
    </row>
    <row r="19" ht="17.75" customHeight="1" spans="1:7">
      <c r="A19" s="9"/>
      <c r="B19" s="10"/>
      <c r="C19" s="14"/>
      <c r="D19" s="14"/>
      <c r="E19" s="14"/>
      <c r="F19" s="15"/>
      <c r="G19" s="33"/>
    </row>
    <row r="20" ht="17" customHeight="1" spans="1:7">
      <c r="A20" s="9"/>
      <c r="B20" s="10"/>
      <c r="C20" s="14"/>
      <c r="D20" s="14"/>
      <c r="E20" s="14"/>
      <c r="F20" s="15"/>
      <c r="G20" s="33"/>
    </row>
    <row r="21" ht="17.75" customHeight="1" spans="1:7">
      <c r="A21" s="9"/>
      <c r="B21" s="10"/>
      <c r="C21" s="14"/>
      <c r="D21" s="14"/>
      <c r="E21" s="14"/>
      <c r="F21" s="15"/>
      <c r="G21" s="33"/>
    </row>
    <row r="22" ht="17" customHeight="1" spans="1:7">
      <c r="A22" s="9"/>
      <c r="B22" s="10"/>
      <c r="C22" s="14"/>
      <c r="D22" s="14"/>
      <c r="E22" s="14"/>
      <c r="F22" s="15"/>
      <c r="G22" s="33"/>
    </row>
    <row r="23" ht="17.75" customHeight="1" spans="1:7">
      <c r="A23" s="9"/>
      <c r="B23" s="10"/>
      <c r="C23" s="14"/>
      <c r="D23" s="14"/>
      <c r="E23" s="14"/>
      <c r="F23" s="15"/>
      <c r="G23" s="33"/>
    </row>
    <row r="24" ht="17.75" customHeight="1" spans="1:7">
      <c r="A24" s="9"/>
      <c r="B24" s="10"/>
      <c r="C24" s="14"/>
      <c r="D24" s="14"/>
      <c r="E24" s="14"/>
      <c r="F24" s="15"/>
      <c r="G24" s="33"/>
    </row>
    <row r="25" ht="17" customHeight="1" spans="1:7">
      <c r="A25" s="9"/>
      <c r="B25" s="10"/>
      <c r="C25" s="14"/>
      <c r="D25" s="14"/>
      <c r="E25" s="14"/>
      <c r="F25" s="15"/>
      <c r="G25" s="33"/>
    </row>
    <row r="26" ht="17.75" customHeight="1" spans="1:7">
      <c r="A26" s="9"/>
      <c r="B26" s="10"/>
      <c r="C26" s="14"/>
      <c r="D26" s="14"/>
      <c r="E26" s="14"/>
      <c r="F26" s="15"/>
      <c r="G26" s="33"/>
    </row>
    <row r="27" ht="17.75" customHeight="1" spans="1:7">
      <c r="A27" s="9"/>
      <c r="B27" s="10"/>
      <c r="C27" s="14"/>
      <c r="D27" s="14"/>
      <c r="E27" s="14"/>
      <c r="F27" s="15"/>
      <c r="G27" s="33"/>
    </row>
    <row r="28" ht="17" customHeight="1" spans="1:7">
      <c r="A28" s="9"/>
      <c r="B28" s="10"/>
      <c r="C28" s="14"/>
      <c r="D28" s="14"/>
      <c r="E28" s="14"/>
      <c r="F28" s="15"/>
      <c r="G28" s="33"/>
    </row>
    <row r="29" ht="17.75" customHeight="1" spans="1:7">
      <c r="A29" s="9"/>
      <c r="B29" s="10"/>
      <c r="C29" s="14"/>
      <c r="D29" s="14"/>
      <c r="E29" s="14"/>
      <c r="F29" s="15"/>
      <c r="G29" s="33"/>
    </row>
    <row r="30" ht="17" customHeight="1" spans="1:7">
      <c r="A30" s="9"/>
      <c r="B30" s="10"/>
      <c r="C30" s="14"/>
      <c r="D30" s="14"/>
      <c r="E30" s="14"/>
      <c r="F30" s="15"/>
      <c r="G30" s="33"/>
    </row>
    <row r="31" ht="17.75" customHeight="1" spans="1:7">
      <c r="A31" s="9"/>
      <c r="B31" s="10"/>
      <c r="C31" s="14"/>
      <c r="D31" s="14"/>
      <c r="E31" s="14"/>
      <c r="F31" s="15"/>
      <c r="G31" s="33"/>
    </row>
    <row r="32" ht="17.75" customHeight="1" spans="1:7">
      <c r="A32" s="9"/>
      <c r="B32" s="10"/>
      <c r="C32" s="14"/>
      <c r="D32" s="14"/>
      <c r="E32" s="14"/>
      <c r="F32" s="15"/>
      <c r="G32" s="33"/>
    </row>
    <row r="33" ht="17" customHeight="1" spans="1:7">
      <c r="A33" s="9"/>
      <c r="B33" s="10"/>
      <c r="C33" s="14"/>
      <c r="D33" s="14"/>
      <c r="E33" s="14"/>
      <c r="F33" s="15"/>
      <c r="G33" s="33"/>
    </row>
    <row r="34" ht="17.75" customHeight="1" spans="1:7">
      <c r="A34" s="9"/>
      <c r="B34" s="10"/>
      <c r="C34" s="14"/>
      <c r="D34" s="14"/>
      <c r="E34" s="14"/>
      <c r="F34" s="15"/>
      <c r="G34" s="33"/>
    </row>
    <row r="35" ht="17.75" customHeight="1" spans="1:7">
      <c r="A35" s="9"/>
      <c r="B35" s="10"/>
      <c r="C35" s="14"/>
      <c r="D35" s="14"/>
      <c r="E35" s="14"/>
      <c r="F35" s="15"/>
      <c r="G35" s="33"/>
    </row>
    <row r="36" ht="17" customHeight="1" spans="1:7">
      <c r="A36" s="9"/>
      <c r="B36" s="10"/>
      <c r="C36" s="14"/>
      <c r="D36" s="14"/>
      <c r="E36" s="14"/>
      <c r="F36" s="15"/>
      <c r="G36" s="33"/>
    </row>
    <row r="37" ht="17.75" customHeight="1" spans="1:7">
      <c r="A37" s="9"/>
      <c r="B37" s="10"/>
      <c r="C37" s="14"/>
      <c r="D37" s="14"/>
      <c r="E37" s="14"/>
      <c r="F37" s="15"/>
      <c r="G37" s="33"/>
    </row>
    <row r="38" ht="17" customHeight="1" spans="1:7">
      <c r="A38" s="9"/>
      <c r="B38" s="10"/>
      <c r="C38" s="14"/>
      <c r="D38" s="14"/>
      <c r="E38" s="14"/>
      <c r="F38" s="15"/>
      <c r="G38" s="33"/>
    </row>
    <row r="39" ht="17.75" customHeight="1" spans="1:7">
      <c r="A39" s="9"/>
      <c r="B39" s="10"/>
      <c r="C39" s="14"/>
      <c r="D39" s="14"/>
      <c r="E39" s="14"/>
      <c r="F39" s="15"/>
      <c r="G39" s="33"/>
    </row>
    <row r="40" ht="17.75" customHeight="1" spans="1:7">
      <c r="A40" s="18" t="s">
        <v>28</v>
      </c>
      <c r="B40" s="20"/>
      <c r="C40" s="21">
        <f>C6</f>
        <v>0</v>
      </c>
      <c r="D40" s="34" t="s">
        <v>27</v>
      </c>
      <c r="E40" s="21">
        <f>E6</f>
        <v>0</v>
      </c>
      <c r="F40" s="84"/>
      <c r="G40" s="36">
        <f>G6</f>
        <v>0</v>
      </c>
    </row>
    <row r="41" ht="17" customHeight="1" spans="1:7">
      <c r="A41" s="23"/>
      <c r="B41" s="23"/>
      <c r="C41" s="23"/>
      <c r="D41" s="23"/>
      <c r="E41" s="23"/>
      <c r="F41" s="23"/>
      <c r="G41" s="23"/>
    </row>
    <row r="42" ht="17.75" customHeight="1" spans="1:7">
      <c r="A42" s="24" t="s">
        <v>29</v>
      </c>
      <c r="B42" s="24"/>
      <c r="C42" s="24"/>
      <c r="D42" s="24"/>
      <c r="E42" s="24"/>
    </row>
    <row r="43" ht="17" customHeight="1" spans="1:7">
      <c r="A43" s="37" t="s">
        <v>30</v>
      </c>
      <c r="B43" s="37"/>
      <c r="C43" s="37"/>
      <c r="D43" s="37"/>
      <c r="E43" s="37"/>
      <c r="F43" s="37"/>
      <c r="G43" s="37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3" workbookViewId="0">
      <selection activeCell="H4" sqref="H4"/>
    </sheetView>
  </sheetViews>
  <sheetFormatPr defaultColWidth="9" defaultRowHeight="13.2" outlineLevelCol="5"/>
  <cols>
    <col min="1" max="1" width="7.06481481481481" customWidth="1"/>
    <col min="2" max="2" width="43.5555555555556" customWidth="1"/>
    <col min="3" max="3" width="9.33333333333333" customWidth="1"/>
    <col min="4" max="4" width="10.1388888888889" customWidth="1"/>
    <col min="5" max="5" width="6.03703703703704" customWidth="1"/>
    <col min="6" max="6" width="16.1759259259259" customWidth="1"/>
  </cols>
  <sheetData>
    <row r="1" ht="28.85" customHeight="1" spans="1:6">
      <c r="A1" s="1" t="s">
        <v>31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16</v>
      </c>
      <c r="B3" s="2"/>
      <c r="C3" s="2" t="s">
        <v>32</v>
      </c>
      <c r="D3" s="2"/>
      <c r="E3" s="3" t="s">
        <v>17</v>
      </c>
      <c r="F3" s="3"/>
    </row>
    <row r="4" ht="17" customHeight="1" spans="1:6">
      <c r="A4" s="4" t="s">
        <v>18</v>
      </c>
      <c r="B4" s="5" t="s">
        <v>33</v>
      </c>
      <c r="C4" s="7"/>
      <c r="D4" s="5" t="s">
        <v>20</v>
      </c>
      <c r="E4" s="7"/>
      <c r="F4" s="8" t="s">
        <v>34</v>
      </c>
    </row>
    <row r="5" ht="17.75" customHeight="1" spans="1:6">
      <c r="A5" s="9" t="s">
        <v>25</v>
      </c>
      <c r="B5" s="10" t="s">
        <v>35</v>
      </c>
      <c r="C5" s="12"/>
      <c r="D5" s="16">
        <f>'3.2表-08 分部分项工程和单价措施项目清单与计价表'!I37</f>
        <v>0</v>
      </c>
      <c r="E5" s="79"/>
      <c r="F5" s="33" t="s">
        <v>27</v>
      </c>
    </row>
    <row r="6" ht="17" customHeight="1" spans="1:6">
      <c r="A6" s="9" t="s">
        <v>36</v>
      </c>
      <c r="B6" s="10" t="s">
        <v>37</v>
      </c>
      <c r="C6" s="12"/>
      <c r="D6" s="16">
        <f>D5-D7-D8-D9-D10</f>
        <v>0</v>
      </c>
      <c r="E6" s="79"/>
      <c r="F6" s="33" t="s">
        <v>38</v>
      </c>
    </row>
    <row r="7" ht="17.75" customHeight="1" spans="1:6">
      <c r="A7" s="9" t="s">
        <v>39</v>
      </c>
      <c r="B7" s="10" t="s">
        <v>40</v>
      </c>
      <c r="C7" s="12"/>
      <c r="D7" s="16">
        <f>D5*50%</f>
        <v>0</v>
      </c>
      <c r="E7" s="79"/>
      <c r="F7" s="33" t="s">
        <v>38</v>
      </c>
    </row>
    <row r="8" ht="17.75" customHeight="1" spans="1:6">
      <c r="A8" s="9" t="s">
        <v>41</v>
      </c>
      <c r="B8" s="10" t="s">
        <v>42</v>
      </c>
      <c r="C8" s="12"/>
      <c r="D8" s="16">
        <f>D5*4.4%</f>
        <v>0</v>
      </c>
      <c r="E8" s="79"/>
      <c r="F8" s="33" t="s">
        <v>38</v>
      </c>
    </row>
    <row r="9" ht="17" customHeight="1" spans="1:6">
      <c r="A9" s="9" t="s">
        <v>43</v>
      </c>
      <c r="B9" s="10" t="s">
        <v>44</v>
      </c>
      <c r="C9" s="12"/>
      <c r="D9" s="16">
        <f>D5*6.5%</f>
        <v>0</v>
      </c>
      <c r="E9" s="79"/>
      <c r="F9" s="33" t="s">
        <v>38</v>
      </c>
    </row>
    <row r="10" ht="17.75" customHeight="1" spans="1:6">
      <c r="A10" s="9" t="s">
        <v>45</v>
      </c>
      <c r="B10" s="10" t="s">
        <v>46</v>
      </c>
      <c r="C10" s="12"/>
      <c r="D10" s="16">
        <f>D5*3%</f>
        <v>0</v>
      </c>
      <c r="E10" s="79"/>
      <c r="F10" s="33" t="s">
        <v>38</v>
      </c>
    </row>
    <row r="11" ht="17.75" customHeight="1" spans="1:6">
      <c r="A11" s="9" t="s">
        <v>47</v>
      </c>
      <c r="B11" s="10" t="s">
        <v>48</v>
      </c>
      <c r="C11" s="12"/>
      <c r="D11" s="16">
        <f>D13</f>
        <v>0</v>
      </c>
      <c r="E11" s="79"/>
      <c r="F11" s="33" t="s">
        <v>27</v>
      </c>
    </row>
    <row r="12" ht="17" customHeight="1" spans="1:6">
      <c r="A12" s="9" t="s">
        <v>49</v>
      </c>
      <c r="B12" s="10" t="s">
        <v>50</v>
      </c>
      <c r="C12" s="12"/>
      <c r="D12" s="14" t="s">
        <v>27</v>
      </c>
      <c r="E12" s="15"/>
      <c r="F12" s="33" t="s">
        <v>27</v>
      </c>
    </row>
    <row r="13" ht="17.75" customHeight="1" spans="1:6">
      <c r="A13" s="9" t="s">
        <v>51</v>
      </c>
      <c r="B13" s="10" t="s">
        <v>52</v>
      </c>
      <c r="C13" s="12"/>
      <c r="D13" s="16">
        <f>D14</f>
        <v>0</v>
      </c>
      <c r="E13" s="79"/>
      <c r="F13" s="33" t="s">
        <v>38</v>
      </c>
    </row>
    <row r="14" ht="17" customHeight="1" spans="1:6">
      <c r="A14" s="9" t="s">
        <v>53</v>
      </c>
      <c r="B14" s="10" t="s">
        <v>54</v>
      </c>
      <c r="C14" s="12"/>
      <c r="D14" s="16">
        <f>'3.3表-11 总价措施项目清单与计价表'!G57</f>
        <v>0</v>
      </c>
      <c r="E14" s="79"/>
      <c r="F14" s="33" t="s">
        <v>38</v>
      </c>
    </row>
    <row r="15" ht="17.75" customHeight="1" spans="1:6">
      <c r="A15" s="9" t="s">
        <v>55</v>
      </c>
      <c r="B15" s="10" t="s">
        <v>56</v>
      </c>
      <c r="C15" s="12"/>
      <c r="D15" s="14" t="s">
        <v>27</v>
      </c>
      <c r="E15" s="15"/>
      <c r="F15" s="80" t="s">
        <v>57</v>
      </c>
    </row>
    <row r="16" ht="17.75" customHeight="1" spans="1:6">
      <c r="A16" s="9" t="s">
        <v>58</v>
      </c>
      <c r="B16" s="10" t="s">
        <v>59</v>
      </c>
      <c r="C16" s="12"/>
      <c r="D16" s="14" t="s">
        <v>27</v>
      </c>
      <c r="E16" s="15"/>
      <c r="F16" s="80" t="s">
        <v>57</v>
      </c>
    </row>
    <row r="17" ht="17" customHeight="1" spans="1:6">
      <c r="A17" s="9" t="s">
        <v>60</v>
      </c>
      <c r="B17" s="10" t="s">
        <v>61</v>
      </c>
      <c r="C17" s="12"/>
      <c r="D17" s="14" t="s">
        <v>27</v>
      </c>
      <c r="E17" s="15"/>
      <c r="F17" s="80" t="s">
        <v>57</v>
      </c>
    </row>
    <row r="18" ht="17.75" customHeight="1" spans="1:6">
      <c r="A18" s="9" t="s">
        <v>62</v>
      </c>
      <c r="B18" s="10" t="s">
        <v>63</v>
      </c>
      <c r="C18" s="12"/>
      <c r="D18" s="14" t="s">
        <v>27</v>
      </c>
      <c r="E18" s="15"/>
      <c r="F18" s="80" t="s">
        <v>57</v>
      </c>
    </row>
    <row r="19" ht="17.75" customHeight="1" spans="1:6">
      <c r="A19" s="9" t="s">
        <v>64</v>
      </c>
      <c r="B19" s="10" t="s">
        <v>65</v>
      </c>
      <c r="C19" s="12"/>
      <c r="D19" s="14" t="s">
        <v>27</v>
      </c>
      <c r="E19" s="15"/>
      <c r="F19" s="80" t="s">
        <v>57</v>
      </c>
    </row>
    <row r="20" ht="17" customHeight="1" spans="1:6">
      <c r="A20" s="9" t="s">
        <v>66</v>
      </c>
      <c r="B20" s="10" t="s">
        <v>24</v>
      </c>
      <c r="C20" s="12"/>
      <c r="D20" s="16">
        <f>'3.6表-13 规费、税金项目计价'!I5</f>
        <v>0</v>
      </c>
      <c r="E20" s="79"/>
      <c r="F20" s="80" t="s">
        <v>57</v>
      </c>
    </row>
    <row r="21" ht="17.75" customHeight="1" spans="1:6">
      <c r="A21" s="9" t="s">
        <v>67</v>
      </c>
      <c r="B21" s="10" t="s">
        <v>68</v>
      </c>
      <c r="C21" s="12"/>
      <c r="D21" s="16">
        <f>'3.6表-13 规费、税金项目计价'!I6</f>
        <v>0</v>
      </c>
      <c r="E21" s="79"/>
      <c r="F21" s="80" t="s">
        <v>57</v>
      </c>
    </row>
    <row r="22" ht="17" customHeight="1" spans="1:6">
      <c r="A22" s="9" t="s">
        <v>69</v>
      </c>
      <c r="B22" s="10" t="s">
        <v>70</v>
      </c>
      <c r="C22" s="12"/>
      <c r="D22" s="16">
        <f>'3.6表-13 规费、税金项目计价'!I7</f>
        <v>0</v>
      </c>
      <c r="E22" s="79"/>
      <c r="F22" s="80" t="s">
        <v>57</v>
      </c>
    </row>
    <row r="23" ht="17.75" customHeight="1" spans="1:6">
      <c r="A23" s="9" t="s">
        <v>71</v>
      </c>
      <c r="B23" s="10" t="s">
        <v>72</v>
      </c>
      <c r="C23" s="12"/>
      <c r="D23" s="16">
        <f>'3.6表-13 规费、税金项目计价'!I8</f>
        <v>0</v>
      </c>
      <c r="E23" s="79"/>
      <c r="F23" s="80" t="s">
        <v>57</v>
      </c>
    </row>
    <row r="24" ht="17.75" customHeight="1" spans="1:6">
      <c r="A24" s="9" t="s">
        <v>73</v>
      </c>
      <c r="B24" s="10" t="s">
        <v>74</v>
      </c>
      <c r="C24" s="12"/>
      <c r="D24" s="16">
        <f>'3.6表-13 规费、税金项目计价'!I9</f>
        <v>0</v>
      </c>
      <c r="E24" s="79"/>
      <c r="F24" s="80" t="s">
        <v>57</v>
      </c>
    </row>
    <row r="25" ht="17" customHeight="1" spans="1:6">
      <c r="A25" s="9"/>
      <c r="B25" s="10"/>
      <c r="C25" s="12"/>
      <c r="D25" s="14"/>
      <c r="E25" s="15"/>
      <c r="F25" s="33"/>
    </row>
    <row r="26" ht="17.75" customHeight="1" spans="1:6">
      <c r="A26" s="9"/>
      <c r="B26" s="10"/>
      <c r="C26" s="12"/>
      <c r="D26" s="14"/>
      <c r="E26" s="15"/>
      <c r="F26" s="33"/>
    </row>
    <row r="27" ht="17.75" customHeight="1" spans="1:6">
      <c r="A27" s="9"/>
      <c r="B27" s="10"/>
      <c r="C27" s="12"/>
      <c r="D27" s="14"/>
      <c r="E27" s="15"/>
      <c r="F27" s="33"/>
    </row>
    <row r="28" ht="17" customHeight="1" spans="1:6">
      <c r="A28" s="9"/>
      <c r="B28" s="10"/>
      <c r="C28" s="12"/>
      <c r="D28" s="14"/>
      <c r="E28" s="15"/>
      <c r="F28" s="33"/>
    </row>
    <row r="29" ht="17.75" customHeight="1" spans="1:6">
      <c r="A29" s="9"/>
      <c r="B29" s="10"/>
      <c r="C29" s="12"/>
      <c r="D29" s="14"/>
      <c r="E29" s="15"/>
      <c r="F29" s="33"/>
    </row>
    <row r="30" ht="17" customHeight="1" spans="1:6">
      <c r="A30" s="9"/>
      <c r="B30" s="10"/>
      <c r="C30" s="12"/>
      <c r="D30" s="14"/>
      <c r="E30" s="15"/>
      <c r="F30" s="33"/>
    </row>
    <row r="31" ht="17.75" customHeight="1" spans="1:6">
      <c r="A31" s="9"/>
      <c r="B31" s="10"/>
      <c r="C31" s="12"/>
      <c r="D31" s="14"/>
      <c r="E31" s="15"/>
      <c r="F31" s="33"/>
    </row>
    <row r="32" ht="17.75" customHeight="1" spans="1:6">
      <c r="A32" s="9"/>
      <c r="B32" s="10"/>
      <c r="C32" s="12"/>
      <c r="D32" s="14"/>
      <c r="E32" s="15"/>
      <c r="F32" s="33"/>
    </row>
    <row r="33" ht="17" customHeight="1" spans="1:6">
      <c r="A33" s="9"/>
      <c r="B33" s="10"/>
      <c r="C33" s="12"/>
      <c r="D33" s="14"/>
      <c r="E33" s="15"/>
      <c r="F33" s="33"/>
    </row>
    <row r="34" ht="17.75" customHeight="1" spans="1:6">
      <c r="A34" s="9"/>
      <c r="B34" s="10"/>
      <c r="C34" s="12"/>
      <c r="D34" s="14"/>
      <c r="E34" s="15"/>
      <c r="F34" s="33"/>
    </row>
    <row r="35" ht="17.75" customHeight="1" spans="1:6">
      <c r="A35" s="9"/>
      <c r="B35" s="10"/>
      <c r="C35" s="12"/>
      <c r="D35" s="14"/>
      <c r="E35" s="15"/>
      <c r="F35" s="33"/>
    </row>
    <row r="36" ht="17" customHeight="1" spans="1:6">
      <c r="A36" s="9"/>
      <c r="B36" s="10"/>
      <c r="C36" s="12"/>
      <c r="D36" s="14"/>
      <c r="E36" s="15"/>
      <c r="F36" s="33"/>
    </row>
    <row r="37" ht="17.75" customHeight="1" spans="1:6">
      <c r="A37" s="9"/>
      <c r="B37" s="10"/>
      <c r="C37" s="12"/>
      <c r="D37" s="14"/>
      <c r="E37" s="15"/>
      <c r="F37" s="33"/>
    </row>
    <row r="38" ht="17" customHeight="1" spans="1:6">
      <c r="A38" s="9"/>
      <c r="B38" s="10"/>
      <c r="C38" s="12"/>
      <c r="D38" s="14"/>
      <c r="E38" s="15"/>
      <c r="F38" s="33"/>
    </row>
    <row r="39" ht="17.75" customHeight="1" spans="1:6">
      <c r="A39" s="9"/>
      <c r="B39" s="10"/>
      <c r="C39" s="12"/>
      <c r="D39" s="14"/>
      <c r="E39" s="15"/>
      <c r="F39" s="33"/>
    </row>
    <row r="40" ht="17.75" customHeight="1" spans="1:6">
      <c r="A40" s="9"/>
      <c r="B40" s="10"/>
      <c r="C40" s="12"/>
      <c r="D40" s="14"/>
      <c r="E40" s="15"/>
      <c r="F40" s="33"/>
    </row>
    <row r="41" ht="17" customHeight="1" spans="1:6">
      <c r="A41" s="81" t="s">
        <v>75</v>
      </c>
      <c r="B41" s="82"/>
      <c r="C41" s="83"/>
      <c r="D41" s="21">
        <f>D5+D11+D15+D20+D24</f>
        <v>0</v>
      </c>
      <c r="E41" s="84"/>
      <c r="F41" s="42" t="s">
        <v>27</v>
      </c>
    </row>
    <row r="42" ht="17.75" customHeight="1" spans="1:6">
      <c r="A42" s="41" t="s">
        <v>29</v>
      </c>
      <c r="B42" s="41"/>
      <c r="C42" s="41"/>
      <c r="D42" s="41"/>
      <c r="E42" s="23"/>
      <c r="F42" s="23"/>
    </row>
    <row r="43" ht="17" customHeight="1" spans="1:6">
      <c r="A43" s="37" t="s">
        <v>76</v>
      </c>
      <c r="B43" s="37"/>
      <c r="C43" s="37"/>
      <c r="D43" s="37"/>
      <c r="E43" s="37"/>
      <c r="F43" s="37"/>
    </row>
  </sheetData>
  <mergeCells count="82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scale="9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workbookViewId="0">
      <selection activeCell="M13" sqref="M13"/>
    </sheetView>
  </sheetViews>
  <sheetFormatPr defaultColWidth="9" defaultRowHeight="13.2"/>
  <cols>
    <col min="1" max="1" width="5.51851851851852" customWidth="1"/>
    <col min="2" max="2" width="13.2222222222222" customWidth="1"/>
    <col min="3" max="3" width="12.1944444444444" customWidth="1"/>
    <col min="4" max="4" width="18.7407407407407" customWidth="1"/>
    <col min="5" max="5" width="6.67592592592593" customWidth="1"/>
    <col min="6" max="6" width="8.73148148148148" customWidth="1"/>
    <col min="7" max="7" width="2.69444444444444" customWidth="1"/>
    <col min="8" max="8" width="7.31481481481481" customWidth="1"/>
    <col min="9" max="9" width="11.037037037037" customWidth="1"/>
    <col min="10" max="10" width="8.86111111111111" customWidth="1"/>
  </cols>
  <sheetData>
    <row r="1" ht="28.85" customHeight="1" spans="1:10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16</v>
      </c>
      <c r="B3" s="2"/>
      <c r="C3" s="2"/>
      <c r="D3" s="2"/>
      <c r="E3" s="2"/>
      <c r="F3" s="2"/>
      <c r="G3" s="2"/>
      <c r="H3" s="3" t="s">
        <v>17</v>
      </c>
      <c r="I3" s="3"/>
      <c r="J3" s="3"/>
    </row>
    <row r="4" ht="17" customHeight="1" spans="1:10">
      <c r="A4" s="43" t="s">
        <v>78</v>
      </c>
      <c r="B4" s="44" t="s">
        <v>79</v>
      </c>
      <c r="C4" s="44" t="s">
        <v>80</v>
      </c>
      <c r="D4" s="44" t="s">
        <v>81</v>
      </c>
      <c r="E4" s="44" t="s">
        <v>82</v>
      </c>
      <c r="F4" s="44" t="s">
        <v>83</v>
      </c>
      <c r="G4" s="45" t="s">
        <v>20</v>
      </c>
      <c r="H4" s="46"/>
      <c r="I4" s="46"/>
      <c r="J4" s="47"/>
    </row>
    <row r="5" ht="17.75" customHeight="1" spans="1:10">
      <c r="A5" s="48"/>
      <c r="B5" s="49"/>
      <c r="C5" s="49"/>
      <c r="D5" s="49"/>
      <c r="E5" s="49"/>
      <c r="F5" s="49"/>
      <c r="G5" s="50" t="s">
        <v>84</v>
      </c>
      <c r="H5" s="51"/>
      <c r="I5" s="50" t="s">
        <v>85</v>
      </c>
      <c r="J5" s="52" t="s">
        <v>86</v>
      </c>
    </row>
    <row r="6" ht="17" customHeight="1" spans="1:10">
      <c r="A6" s="53"/>
      <c r="B6" s="54"/>
      <c r="C6" s="54"/>
      <c r="D6" s="54"/>
      <c r="E6" s="54"/>
      <c r="F6" s="54"/>
      <c r="G6" s="55"/>
      <c r="H6" s="56"/>
      <c r="I6" s="54"/>
      <c r="J6" s="52" t="s">
        <v>22</v>
      </c>
    </row>
    <row r="7" ht="17.75" customHeight="1" spans="1:10">
      <c r="A7" s="57"/>
      <c r="B7" s="58"/>
      <c r="C7" s="50" t="s">
        <v>87</v>
      </c>
      <c r="D7" s="59"/>
      <c r="E7" s="50"/>
      <c r="F7" s="60" t="s">
        <v>25</v>
      </c>
      <c r="G7" s="61">
        <f>I17</f>
        <v>0</v>
      </c>
      <c r="H7" s="62"/>
      <c r="I7" s="61">
        <f>G7*F7</f>
        <v>0</v>
      </c>
      <c r="J7" s="63" t="s">
        <v>27</v>
      </c>
    </row>
    <row r="8" ht="26.65" customHeight="1" spans="1:10">
      <c r="A8" s="64" t="s">
        <v>25</v>
      </c>
      <c r="B8" s="65" t="s">
        <v>88</v>
      </c>
      <c r="C8" s="65" t="s">
        <v>89</v>
      </c>
      <c r="D8" s="66" t="s">
        <v>90</v>
      </c>
      <c r="E8" s="67" t="s">
        <v>91</v>
      </c>
      <c r="F8" s="68" t="s">
        <v>92</v>
      </c>
      <c r="G8" s="68"/>
      <c r="H8" s="69"/>
      <c r="I8" s="70">
        <f>G8*F8</f>
        <v>0</v>
      </c>
      <c r="J8" s="71" t="s">
        <v>27</v>
      </c>
    </row>
    <row r="9" ht="26.65" customHeight="1" spans="1:10">
      <c r="A9" s="64" t="s">
        <v>47</v>
      </c>
      <c r="B9" s="65" t="s">
        <v>93</v>
      </c>
      <c r="C9" s="65" t="s">
        <v>94</v>
      </c>
      <c r="D9" s="66" t="s">
        <v>95</v>
      </c>
      <c r="E9" s="67" t="s">
        <v>91</v>
      </c>
      <c r="F9" s="68" t="s">
        <v>96</v>
      </c>
      <c r="G9" s="68"/>
      <c r="H9" s="69"/>
      <c r="I9" s="70">
        <f t="shared" ref="I9:I16" si="0">G9*F9</f>
        <v>0</v>
      </c>
      <c r="J9" s="71" t="s">
        <v>27</v>
      </c>
    </row>
    <row r="10" ht="26.65" customHeight="1" spans="1:10">
      <c r="A10" s="64" t="s">
        <v>55</v>
      </c>
      <c r="B10" s="65" t="s">
        <v>97</v>
      </c>
      <c r="C10" s="65" t="s">
        <v>98</v>
      </c>
      <c r="D10" s="66" t="s">
        <v>99</v>
      </c>
      <c r="E10" s="67" t="s">
        <v>91</v>
      </c>
      <c r="F10" s="68">
        <v>40.8</v>
      </c>
      <c r="G10" s="68"/>
      <c r="H10" s="69"/>
      <c r="I10" s="70">
        <f t="shared" si="0"/>
        <v>0</v>
      </c>
      <c r="J10" s="71" t="s">
        <v>27</v>
      </c>
    </row>
    <row r="11" ht="17" customHeight="1" spans="1:10">
      <c r="A11" s="64" t="s">
        <v>66</v>
      </c>
      <c r="B11" s="65" t="s">
        <v>100</v>
      </c>
      <c r="C11" s="65" t="s">
        <v>101</v>
      </c>
      <c r="D11" s="66" t="s">
        <v>102</v>
      </c>
      <c r="E11" s="67" t="s">
        <v>91</v>
      </c>
      <c r="F11" s="68">
        <v>40.8</v>
      </c>
      <c r="G11" s="68"/>
      <c r="H11" s="69"/>
      <c r="I11" s="70">
        <f t="shared" si="0"/>
        <v>0</v>
      </c>
      <c r="J11" s="71" t="s">
        <v>27</v>
      </c>
    </row>
    <row r="12" ht="17.75" customHeight="1" spans="1:10">
      <c r="A12" s="64" t="s">
        <v>73</v>
      </c>
      <c r="B12" s="65" t="s">
        <v>103</v>
      </c>
      <c r="C12" s="65" t="s">
        <v>104</v>
      </c>
      <c r="D12" s="66" t="s">
        <v>105</v>
      </c>
      <c r="E12" s="67" t="s">
        <v>91</v>
      </c>
      <c r="F12" s="68">
        <v>40.8</v>
      </c>
      <c r="G12" s="68"/>
      <c r="H12" s="69"/>
      <c r="I12" s="68">
        <f t="shared" si="0"/>
        <v>0</v>
      </c>
      <c r="J12" s="71" t="s">
        <v>27</v>
      </c>
    </row>
    <row r="13" ht="26.65" customHeight="1" spans="1:10">
      <c r="A13" s="64" t="s">
        <v>106</v>
      </c>
      <c r="B13" s="65" t="s">
        <v>107</v>
      </c>
      <c r="C13" s="65" t="s">
        <v>108</v>
      </c>
      <c r="D13" s="66" t="s">
        <v>109</v>
      </c>
      <c r="E13" s="67" t="s">
        <v>110</v>
      </c>
      <c r="F13" s="68">
        <v>3.26</v>
      </c>
      <c r="G13" s="68"/>
      <c r="H13" s="69"/>
      <c r="I13" s="70">
        <f t="shared" si="0"/>
        <v>0</v>
      </c>
      <c r="J13" s="71" t="s">
        <v>27</v>
      </c>
    </row>
    <row r="14" ht="25.9" customHeight="1" spans="1:10">
      <c r="A14" s="64" t="s">
        <v>111</v>
      </c>
      <c r="B14" s="65" t="s">
        <v>112</v>
      </c>
      <c r="C14" s="65" t="s">
        <v>113</v>
      </c>
      <c r="D14" s="66" t="s">
        <v>114</v>
      </c>
      <c r="E14" s="67" t="s">
        <v>91</v>
      </c>
      <c r="F14" s="68" t="s">
        <v>96</v>
      </c>
      <c r="G14" s="68"/>
      <c r="H14" s="69"/>
      <c r="I14" s="68">
        <f t="shared" si="0"/>
        <v>0</v>
      </c>
      <c r="J14" s="71" t="s">
        <v>27</v>
      </c>
    </row>
    <row r="15" ht="26.65" customHeight="1" spans="1:10">
      <c r="A15" s="64" t="s">
        <v>115</v>
      </c>
      <c r="B15" s="65" t="s">
        <v>116</v>
      </c>
      <c r="C15" s="65" t="s">
        <v>117</v>
      </c>
      <c r="D15" s="66" t="s">
        <v>118</v>
      </c>
      <c r="E15" s="67" t="s">
        <v>91</v>
      </c>
      <c r="F15" s="68" t="s">
        <v>92</v>
      </c>
      <c r="G15" s="68"/>
      <c r="H15" s="69"/>
      <c r="I15" s="68">
        <f t="shared" si="0"/>
        <v>0</v>
      </c>
      <c r="J15" s="71" t="s">
        <v>27</v>
      </c>
    </row>
    <row r="16" ht="25.9" customHeight="1" spans="1:10">
      <c r="A16" s="64" t="s">
        <v>119</v>
      </c>
      <c r="B16" s="65" t="s">
        <v>120</v>
      </c>
      <c r="C16" s="65" t="s">
        <v>121</v>
      </c>
      <c r="D16" s="66" t="s">
        <v>122</v>
      </c>
      <c r="E16" s="67" t="s">
        <v>110</v>
      </c>
      <c r="F16" s="68">
        <v>4.8</v>
      </c>
      <c r="G16" s="68"/>
      <c r="H16" s="69"/>
      <c r="I16" s="70">
        <f t="shared" si="0"/>
        <v>0</v>
      </c>
      <c r="J16" s="71" t="s">
        <v>27</v>
      </c>
    </row>
    <row r="17" ht="17" customHeight="1" spans="1:10">
      <c r="A17" s="72" t="s">
        <v>123</v>
      </c>
      <c r="B17" s="73"/>
      <c r="C17" s="73"/>
      <c r="D17" s="73"/>
      <c r="E17" s="73"/>
      <c r="F17" s="73"/>
      <c r="G17" s="69"/>
      <c r="H17" s="69"/>
      <c r="I17" s="70">
        <f>SUM(I8:I16)</f>
        <v>0</v>
      </c>
      <c r="J17" s="71" t="s">
        <v>27</v>
      </c>
    </row>
    <row r="18" ht="17.75" customHeight="1" spans="1:10">
      <c r="A18" s="64"/>
      <c r="B18" s="65"/>
      <c r="C18" s="65"/>
      <c r="D18" s="65"/>
      <c r="E18" s="67"/>
      <c r="F18" s="68"/>
      <c r="G18" s="68"/>
      <c r="H18" s="69"/>
      <c r="I18" s="68"/>
      <c r="J18" s="71"/>
    </row>
    <row r="19" ht="17" customHeight="1" spans="1:10">
      <c r="A19" s="64"/>
      <c r="B19" s="65"/>
      <c r="C19" s="65"/>
      <c r="D19" s="65"/>
      <c r="E19" s="67"/>
      <c r="F19" s="68"/>
      <c r="G19" s="68"/>
      <c r="H19" s="69"/>
      <c r="I19" s="68"/>
      <c r="J19" s="71"/>
    </row>
    <row r="20" ht="17.75" customHeight="1" spans="1:10">
      <c r="A20" s="64"/>
      <c r="B20" s="65"/>
      <c r="C20" s="65"/>
      <c r="D20" s="65"/>
      <c r="E20" s="67"/>
      <c r="F20" s="68"/>
      <c r="G20" s="68"/>
      <c r="H20" s="69"/>
      <c r="I20" s="68"/>
      <c r="J20" s="71"/>
    </row>
    <row r="21" ht="17.75" customHeight="1" spans="1:10">
      <c r="A21" s="64"/>
      <c r="B21" s="65"/>
      <c r="C21" s="65"/>
      <c r="D21" s="65"/>
      <c r="E21" s="67"/>
      <c r="F21" s="68"/>
      <c r="G21" s="68"/>
      <c r="H21" s="69"/>
      <c r="I21" s="68"/>
      <c r="J21" s="71"/>
    </row>
    <row r="22" ht="17" customHeight="1" spans="1:10">
      <c r="A22" s="64"/>
      <c r="B22" s="65"/>
      <c r="C22" s="65"/>
      <c r="D22" s="65"/>
      <c r="E22" s="67"/>
      <c r="F22" s="68"/>
      <c r="G22" s="68"/>
      <c r="H22" s="69"/>
      <c r="I22" s="68"/>
      <c r="J22" s="71"/>
    </row>
    <row r="23" ht="17.75" customHeight="1" spans="1:10">
      <c r="A23" s="64"/>
      <c r="B23" s="65"/>
      <c r="C23" s="65"/>
      <c r="D23" s="65"/>
      <c r="E23" s="67"/>
      <c r="F23" s="68"/>
      <c r="G23" s="68"/>
      <c r="H23" s="69"/>
      <c r="I23" s="68"/>
      <c r="J23" s="71"/>
    </row>
    <row r="24" ht="17.75" customHeight="1" spans="1:10">
      <c r="A24" s="64"/>
      <c r="B24" s="65"/>
      <c r="C24" s="65"/>
      <c r="D24" s="65"/>
      <c r="E24" s="67"/>
      <c r="F24" s="68"/>
      <c r="G24" s="68"/>
      <c r="H24" s="69"/>
      <c r="I24" s="68"/>
      <c r="J24" s="71"/>
    </row>
    <row r="25" ht="17" customHeight="1" spans="1:10">
      <c r="A25" s="64"/>
      <c r="B25" s="65"/>
      <c r="C25" s="65"/>
      <c r="D25" s="65"/>
      <c r="E25" s="67"/>
      <c r="F25" s="68"/>
      <c r="G25" s="68"/>
      <c r="H25" s="69"/>
      <c r="I25" s="68"/>
      <c r="J25" s="71"/>
    </row>
    <row r="26" ht="17.75" customHeight="1" spans="1:10">
      <c r="A26" s="64"/>
      <c r="B26" s="65"/>
      <c r="C26" s="65"/>
      <c r="D26" s="65"/>
      <c r="E26" s="67"/>
      <c r="F26" s="68"/>
      <c r="G26" s="68"/>
      <c r="H26" s="69"/>
      <c r="I26" s="68"/>
      <c r="J26" s="71"/>
    </row>
    <row r="27" ht="17" customHeight="1" spans="1:10">
      <c r="A27" s="64"/>
      <c r="B27" s="65"/>
      <c r="C27" s="65"/>
      <c r="D27" s="65"/>
      <c r="E27" s="67"/>
      <c r="F27" s="68"/>
      <c r="G27" s="68"/>
      <c r="H27" s="69"/>
      <c r="I27" s="68"/>
      <c r="J27" s="71"/>
    </row>
    <row r="28" ht="17.75" customHeight="1" spans="1:10">
      <c r="A28" s="64"/>
      <c r="B28" s="65"/>
      <c r="C28" s="65"/>
      <c r="D28" s="65"/>
      <c r="E28" s="67"/>
      <c r="F28" s="68"/>
      <c r="G28" s="68"/>
      <c r="H28" s="69"/>
      <c r="I28" s="68"/>
      <c r="J28" s="71"/>
    </row>
    <row r="29" ht="17.75" customHeight="1" spans="1:10">
      <c r="A29" s="64"/>
      <c r="B29" s="65"/>
      <c r="C29" s="65"/>
      <c r="D29" s="65"/>
      <c r="E29" s="67"/>
      <c r="F29" s="68"/>
      <c r="G29" s="68"/>
      <c r="H29" s="69"/>
      <c r="I29" s="68"/>
      <c r="J29" s="71"/>
    </row>
    <row r="30" ht="17" customHeight="1" spans="1:10">
      <c r="A30" s="64"/>
      <c r="B30" s="65"/>
      <c r="C30" s="65"/>
      <c r="D30" s="65"/>
      <c r="E30" s="67"/>
      <c r="F30" s="68"/>
      <c r="G30" s="68"/>
      <c r="H30" s="69"/>
      <c r="I30" s="68"/>
      <c r="J30" s="71"/>
    </row>
    <row r="31" ht="17.75" customHeight="1" spans="1:10">
      <c r="A31" s="64"/>
      <c r="B31" s="65"/>
      <c r="C31" s="65"/>
      <c r="D31" s="65"/>
      <c r="E31" s="67"/>
      <c r="F31" s="68"/>
      <c r="G31" s="68"/>
      <c r="H31" s="69"/>
      <c r="I31" s="68"/>
      <c r="J31" s="71"/>
    </row>
    <row r="32" ht="17.75" customHeight="1" spans="1:10">
      <c r="A32" s="64"/>
      <c r="B32" s="65"/>
      <c r="C32" s="65"/>
      <c r="D32" s="65"/>
      <c r="E32" s="67"/>
      <c r="F32" s="68"/>
      <c r="G32" s="68"/>
      <c r="H32" s="69"/>
      <c r="I32" s="68"/>
      <c r="J32" s="71"/>
    </row>
    <row r="33" ht="17" customHeight="1" spans="1:10">
      <c r="A33" s="64"/>
      <c r="B33" s="65"/>
      <c r="C33" s="65"/>
      <c r="D33" s="65"/>
      <c r="E33" s="67"/>
      <c r="F33" s="68"/>
      <c r="G33" s="68"/>
      <c r="H33" s="69"/>
      <c r="I33" s="68"/>
      <c r="J33" s="71"/>
    </row>
    <row r="34" ht="17.75" customHeight="1" spans="1:10">
      <c r="A34" s="64"/>
      <c r="B34" s="65"/>
      <c r="C34" s="65"/>
      <c r="D34" s="65"/>
      <c r="E34" s="67"/>
      <c r="F34" s="68"/>
      <c r="G34" s="68"/>
      <c r="H34" s="69"/>
      <c r="I34" s="68"/>
      <c r="J34" s="71"/>
    </row>
    <row r="35" ht="17" customHeight="1" spans="1:10">
      <c r="A35" s="64"/>
      <c r="B35" s="65"/>
      <c r="C35" s="65"/>
      <c r="D35" s="65"/>
      <c r="E35" s="67"/>
      <c r="F35" s="68"/>
      <c r="G35" s="68"/>
      <c r="H35" s="69"/>
      <c r="I35" s="68"/>
      <c r="J35" s="71"/>
    </row>
    <row r="36" ht="17.75" customHeight="1" spans="1:10">
      <c r="A36" s="72" t="s">
        <v>124</v>
      </c>
      <c r="B36" s="73"/>
      <c r="C36" s="73"/>
      <c r="D36" s="73"/>
      <c r="E36" s="73"/>
      <c r="F36" s="73"/>
      <c r="G36" s="69"/>
      <c r="H36" s="69"/>
      <c r="I36" s="70">
        <f>I17</f>
        <v>0</v>
      </c>
      <c r="J36" s="71" t="s">
        <v>27</v>
      </c>
    </row>
    <row r="37" ht="17.75" customHeight="1" spans="1:10">
      <c r="A37" s="74" t="s">
        <v>125</v>
      </c>
      <c r="B37" s="75"/>
      <c r="C37" s="75"/>
      <c r="D37" s="75"/>
      <c r="E37" s="75"/>
      <c r="F37" s="75"/>
      <c r="G37" s="76"/>
      <c r="H37" s="76"/>
      <c r="I37" s="77">
        <f>I36</f>
        <v>0</v>
      </c>
      <c r="J37" s="78" t="s">
        <v>27</v>
      </c>
    </row>
    <row r="38" ht="7.4" customHeight="1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ht="17.75" customHeight="1" spans="1:10">
      <c r="A39" s="24" t="s">
        <v>29</v>
      </c>
      <c r="B39" s="24"/>
      <c r="C39" s="24"/>
      <c r="D39" s="24"/>
      <c r="E39" s="24"/>
      <c r="F39" s="24"/>
      <c r="G39" s="24"/>
    </row>
    <row r="40" ht="17" customHeight="1" spans="1:10">
      <c r="A40" s="37" t="s">
        <v>126</v>
      </c>
      <c r="B40" s="37"/>
      <c r="C40" s="37"/>
      <c r="D40" s="37"/>
      <c r="E40" s="37"/>
      <c r="F40" s="37"/>
      <c r="G40" s="37"/>
      <c r="H40" s="37"/>
      <c r="I40" s="37"/>
      <c r="J40" s="37"/>
    </row>
  </sheetData>
  <mergeCells count="49">
    <mergeCell ref="A1:J1"/>
    <mergeCell ref="A3:G3"/>
    <mergeCell ref="H3:J3"/>
    <mergeCell ref="G4:J4"/>
    <mergeCell ref="C7:D7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A17:F17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36:F36"/>
    <mergeCell ref="G36:H36"/>
    <mergeCell ref="A37:F37"/>
    <mergeCell ref="G37:H37"/>
    <mergeCell ref="A39:G39"/>
    <mergeCell ref="A40:J40"/>
    <mergeCell ref="A4:A6"/>
    <mergeCell ref="B4:B6"/>
    <mergeCell ref="C4:C6"/>
    <mergeCell ref="D4:D6"/>
    <mergeCell ref="E4:E6"/>
    <mergeCell ref="F4:F6"/>
    <mergeCell ref="I5:I6"/>
    <mergeCell ref="G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opLeftCell="A6" workbookViewId="0">
      <selection activeCell="M8" sqref="M8"/>
    </sheetView>
  </sheetViews>
  <sheetFormatPr defaultColWidth="9" defaultRowHeight="13.2"/>
  <cols>
    <col min="1" max="1" width="5.00925925925926" customWidth="1"/>
    <col min="2" max="2" width="12.1944444444444" customWidth="1"/>
    <col min="3" max="3" width="15.1481481481481" customWidth="1"/>
    <col min="4" max="4" width="12.6666666666667" customWidth="1"/>
    <col min="5" max="5" width="4.77777777777778" customWidth="1"/>
    <col min="6" max="6" width="7.06481481481481" customWidth="1"/>
    <col min="7" max="7" width="12.1944444444444" customWidth="1"/>
    <col min="8" max="8" width="3.08333333333333" customWidth="1"/>
    <col min="9" max="9" width="3.44444444444444" customWidth="1"/>
    <col min="10" max="10" width="12.1944444444444" customWidth="1"/>
    <col min="11" max="11" width="6.03703703703704" customWidth="1"/>
  </cols>
  <sheetData>
    <row r="1" ht="28.85" customHeight="1" spans="1:11">
      <c r="A1" s="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16</v>
      </c>
      <c r="B3" s="2"/>
      <c r="C3" s="2"/>
      <c r="D3" s="2"/>
      <c r="E3" s="2"/>
      <c r="F3" s="2" t="s">
        <v>128</v>
      </c>
      <c r="G3" s="2"/>
      <c r="H3" s="2"/>
      <c r="I3" s="3" t="s">
        <v>129</v>
      </c>
      <c r="J3" s="3"/>
      <c r="K3" s="3"/>
    </row>
    <row r="4" ht="40.7" customHeight="1" spans="1:11">
      <c r="A4" s="4" t="s">
        <v>18</v>
      </c>
      <c r="B4" s="5" t="s">
        <v>79</v>
      </c>
      <c r="C4" s="5" t="s">
        <v>130</v>
      </c>
      <c r="D4" s="5" t="s">
        <v>131</v>
      </c>
      <c r="E4" s="7"/>
      <c r="F4" s="5" t="s">
        <v>132</v>
      </c>
      <c r="G4" s="5" t="s">
        <v>20</v>
      </c>
      <c r="H4" s="5" t="s">
        <v>133</v>
      </c>
      <c r="I4" s="7"/>
      <c r="J4" s="5" t="s">
        <v>134</v>
      </c>
      <c r="K4" s="8" t="s">
        <v>135</v>
      </c>
    </row>
    <row r="5" ht="17.75" customHeight="1" spans="1:11">
      <c r="A5" s="9" t="s">
        <v>25</v>
      </c>
      <c r="B5" s="10" t="s">
        <v>136</v>
      </c>
      <c r="C5" s="10" t="s">
        <v>137</v>
      </c>
      <c r="D5" s="10"/>
      <c r="E5" s="12"/>
      <c r="F5" s="14" t="s">
        <v>138</v>
      </c>
      <c r="G5" s="16">
        <f>G57</f>
        <v>0</v>
      </c>
      <c r="H5" s="10"/>
      <c r="I5" s="12"/>
      <c r="J5" s="10"/>
      <c r="K5" s="17"/>
    </row>
    <row r="6" ht="89.55" customHeight="1" spans="1:11">
      <c r="A6" s="9" t="s">
        <v>36</v>
      </c>
      <c r="B6" s="10" t="s">
        <v>36</v>
      </c>
      <c r="C6" s="10" t="s">
        <v>139</v>
      </c>
      <c r="D6" s="10" t="s">
        <v>140</v>
      </c>
      <c r="E6" s="12"/>
      <c r="F6" s="14" t="s">
        <v>58</v>
      </c>
      <c r="G6" s="16">
        <f>'3.2表-08 分部分项工程和单价措施项目清单与计价表'!I37*F6%</f>
        <v>0</v>
      </c>
      <c r="H6" s="10"/>
      <c r="I6" s="12"/>
      <c r="J6" s="10"/>
      <c r="K6" s="17" t="s">
        <v>141</v>
      </c>
    </row>
    <row r="7" ht="88.8" customHeight="1" spans="1:11">
      <c r="A7" s="9" t="s">
        <v>39</v>
      </c>
      <c r="B7" s="10" t="s">
        <v>39</v>
      </c>
      <c r="C7" s="10" t="s">
        <v>142</v>
      </c>
      <c r="D7" s="10" t="s">
        <v>140</v>
      </c>
      <c r="E7" s="12"/>
      <c r="F7" s="14" t="s">
        <v>143</v>
      </c>
      <c r="G7" s="14" t="s">
        <v>27</v>
      </c>
      <c r="H7" s="10"/>
      <c r="I7" s="12"/>
      <c r="J7" s="10"/>
      <c r="K7" s="17" t="s">
        <v>144</v>
      </c>
    </row>
    <row r="8" ht="89.55" customHeight="1" spans="1:11">
      <c r="A8" s="9" t="s">
        <v>41</v>
      </c>
      <c r="B8" s="10" t="s">
        <v>41</v>
      </c>
      <c r="C8" s="10" t="s">
        <v>145</v>
      </c>
      <c r="D8" s="10" t="s">
        <v>140</v>
      </c>
      <c r="E8" s="12"/>
      <c r="F8" s="14"/>
      <c r="G8" s="16">
        <f>'3.2表-08 分部分项工程和单价措施项目清单与计价表'!I37*F8%</f>
        <v>0</v>
      </c>
      <c r="H8" s="10"/>
      <c r="I8" s="12"/>
      <c r="J8" s="10"/>
      <c r="K8" s="17"/>
    </row>
    <row r="9" ht="89.55" customHeight="1" spans="1:11">
      <c r="A9" s="9" t="s">
        <v>47</v>
      </c>
      <c r="B9" s="10" t="s">
        <v>146</v>
      </c>
      <c r="C9" s="10" t="s">
        <v>147</v>
      </c>
      <c r="D9" s="10" t="s">
        <v>140</v>
      </c>
      <c r="E9" s="12"/>
      <c r="F9" s="14" t="s">
        <v>143</v>
      </c>
      <c r="G9" s="14" t="s">
        <v>27</v>
      </c>
      <c r="H9" s="10"/>
      <c r="I9" s="12"/>
      <c r="J9" s="10"/>
      <c r="K9" s="17" t="s">
        <v>148</v>
      </c>
    </row>
    <row r="10" ht="89.55" customHeight="1" spans="1:11">
      <c r="A10" s="9" t="s">
        <v>55</v>
      </c>
      <c r="B10" s="10" t="s">
        <v>149</v>
      </c>
      <c r="C10" s="10" t="s">
        <v>150</v>
      </c>
      <c r="D10" s="10" t="s">
        <v>140</v>
      </c>
      <c r="E10" s="12"/>
      <c r="F10" s="14" t="s">
        <v>143</v>
      </c>
      <c r="G10" s="14" t="s">
        <v>27</v>
      </c>
      <c r="H10" s="10"/>
      <c r="I10" s="12"/>
      <c r="J10" s="10"/>
      <c r="K10" s="17" t="s">
        <v>151</v>
      </c>
    </row>
    <row r="11" ht="89.55" customHeight="1" spans="1:11">
      <c r="A11" s="9" t="s">
        <v>66</v>
      </c>
      <c r="B11" s="10" t="s">
        <v>152</v>
      </c>
      <c r="C11" s="10" t="s">
        <v>153</v>
      </c>
      <c r="D11" s="10" t="s">
        <v>140</v>
      </c>
      <c r="E11" s="12"/>
      <c r="F11" s="14" t="s">
        <v>143</v>
      </c>
      <c r="G11" s="14" t="s">
        <v>27</v>
      </c>
      <c r="H11" s="10"/>
      <c r="I11" s="12"/>
      <c r="J11" s="10"/>
      <c r="K11" s="17"/>
    </row>
    <row r="12" ht="17.75" customHeight="1" spans="1:11">
      <c r="A12" s="9"/>
      <c r="B12" s="10"/>
      <c r="C12" s="10"/>
      <c r="D12" s="10"/>
      <c r="E12" s="12"/>
      <c r="F12" s="14"/>
      <c r="G12" s="14"/>
      <c r="H12" s="10"/>
      <c r="I12" s="12"/>
      <c r="J12" s="10"/>
      <c r="K12" s="17"/>
    </row>
    <row r="13" ht="17" customHeight="1" spans="1:11">
      <c r="A13" s="9"/>
      <c r="B13" s="10"/>
      <c r="C13" s="10"/>
      <c r="D13" s="10"/>
      <c r="E13" s="12"/>
      <c r="F13" s="14"/>
      <c r="G13" s="14"/>
      <c r="H13" s="10"/>
      <c r="I13" s="12"/>
      <c r="J13" s="10"/>
      <c r="K13" s="17"/>
    </row>
    <row r="14" ht="17" customHeight="1" spans="1:1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40"/>
    </row>
    <row r="15" ht="17" customHeight="1" spans="1:11">
      <c r="A15" s="41" t="s">
        <v>154</v>
      </c>
      <c r="B15" s="41"/>
      <c r="C15" s="41"/>
      <c r="D15" s="41"/>
      <c r="E15" s="41" t="s">
        <v>155</v>
      </c>
      <c r="F15" s="41"/>
      <c r="G15" s="41"/>
      <c r="H15" s="41"/>
      <c r="I15" s="41"/>
      <c r="J15" s="41"/>
      <c r="K15" s="41"/>
    </row>
    <row r="16" ht="17.75" customHeight="1" spans="1:11">
      <c r="A16" s="24" t="s">
        <v>29</v>
      </c>
      <c r="B16" s="24"/>
      <c r="C16" s="24"/>
      <c r="D16" s="24"/>
    </row>
    <row r="17" ht="17" customHeight="1" spans="1:11">
      <c r="A17" s="37" t="s">
        <v>156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ht="29.6" customHeight="1" spans="1:11">
      <c r="A18" s="1" t="s">
        <v>127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2" t="s">
        <v>16</v>
      </c>
      <c r="B20" s="2"/>
      <c r="C20" s="2"/>
      <c r="D20" s="2"/>
      <c r="E20" s="2"/>
      <c r="F20" s="2" t="s">
        <v>128</v>
      </c>
      <c r="G20" s="2"/>
      <c r="H20" s="2"/>
      <c r="I20" s="3" t="s">
        <v>157</v>
      </c>
      <c r="J20" s="3"/>
      <c r="K20" s="3"/>
    </row>
    <row r="21" ht="41.45" customHeight="1" spans="1:11">
      <c r="A21" s="4" t="s">
        <v>18</v>
      </c>
      <c r="B21" s="5" t="s">
        <v>79</v>
      </c>
      <c r="C21" s="5" t="s">
        <v>130</v>
      </c>
      <c r="D21" s="5" t="s">
        <v>131</v>
      </c>
      <c r="E21" s="7"/>
      <c r="F21" s="5" t="s">
        <v>132</v>
      </c>
      <c r="G21" s="5" t="s">
        <v>20</v>
      </c>
      <c r="H21" s="5" t="s">
        <v>133</v>
      </c>
      <c r="I21" s="7"/>
      <c r="J21" s="5" t="s">
        <v>134</v>
      </c>
      <c r="K21" s="8" t="s">
        <v>135</v>
      </c>
    </row>
    <row r="22" ht="88.8" customHeight="1" spans="1:11">
      <c r="A22" s="9" t="s">
        <v>73</v>
      </c>
      <c r="B22" s="10" t="s">
        <v>158</v>
      </c>
      <c r="C22" s="10" t="s">
        <v>159</v>
      </c>
      <c r="D22" s="10" t="s">
        <v>140</v>
      </c>
      <c r="E22" s="12"/>
      <c r="F22" s="14" t="s">
        <v>143</v>
      </c>
      <c r="G22" s="14" t="s">
        <v>27</v>
      </c>
      <c r="H22" s="10"/>
      <c r="I22" s="12"/>
      <c r="J22" s="10"/>
      <c r="K22" s="17" t="s">
        <v>160</v>
      </c>
    </row>
    <row r="23" ht="89.55" customHeight="1" spans="1:11">
      <c r="A23" s="9" t="s">
        <v>106</v>
      </c>
      <c r="B23" s="10" t="s">
        <v>161</v>
      </c>
      <c r="C23" s="10" t="s">
        <v>162</v>
      </c>
      <c r="D23" s="10" t="s">
        <v>140</v>
      </c>
      <c r="E23" s="12"/>
      <c r="F23" s="14" t="s">
        <v>143</v>
      </c>
      <c r="G23" s="14" t="s">
        <v>27</v>
      </c>
      <c r="H23" s="10"/>
      <c r="I23" s="12"/>
      <c r="J23" s="10"/>
      <c r="K23" s="17"/>
    </row>
    <row r="24" ht="89.55" customHeight="1" spans="1:11">
      <c r="A24" s="9" t="s">
        <v>111</v>
      </c>
      <c r="B24" s="10" t="s">
        <v>163</v>
      </c>
      <c r="C24" s="10" t="s">
        <v>164</v>
      </c>
      <c r="D24" s="10" t="s">
        <v>140</v>
      </c>
      <c r="E24" s="12"/>
      <c r="F24" s="14" t="s">
        <v>143</v>
      </c>
      <c r="G24" s="14" t="s">
        <v>27</v>
      </c>
      <c r="H24" s="10"/>
      <c r="I24" s="12"/>
      <c r="J24" s="10"/>
      <c r="K24" s="17" t="s">
        <v>165</v>
      </c>
    </row>
    <row r="25" ht="89.55" customHeight="1" spans="1:11">
      <c r="A25" s="9" t="s">
        <v>115</v>
      </c>
      <c r="B25" s="10" t="s">
        <v>166</v>
      </c>
      <c r="C25" s="10" t="s">
        <v>167</v>
      </c>
      <c r="D25" s="10" t="s">
        <v>140</v>
      </c>
      <c r="E25" s="12"/>
      <c r="F25" s="14" t="s">
        <v>143</v>
      </c>
      <c r="G25" s="14" t="s">
        <v>27</v>
      </c>
      <c r="H25" s="10"/>
      <c r="I25" s="12"/>
      <c r="J25" s="10"/>
      <c r="K25" s="17" t="s">
        <v>168</v>
      </c>
    </row>
    <row r="26" ht="89.55" customHeight="1" spans="1:11">
      <c r="A26" s="9" t="s">
        <v>119</v>
      </c>
      <c r="B26" s="10" t="s">
        <v>169</v>
      </c>
      <c r="C26" s="10" t="s">
        <v>170</v>
      </c>
      <c r="D26" s="10" t="s">
        <v>140</v>
      </c>
      <c r="E26" s="12"/>
      <c r="F26" s="14" t="s">
        <v>143</v>
      </c>
      <c r="G26" s="14" t="s">
        <v>27</v>
      </c>
      <c r="H26" s="10"/>
      <c r="I26" s="12"/>
      <c r="J26" s="10"/>
      <c r="K26" s="17" t="s">
        <v>171</v>
      </c>
    </row>
    <row r="27" ht="149.5" customHeight="1" spans="1:11">
      <c r="A27" s="9" t="s">
        <v>172</v>
      </c>
      <c r="B27" s="10" t="s">
        <v>173</v>
      </c>
      <c r="C27" s="10" t="s">
        <v>174</v>
      </c>
      <c r="D27" s="10" t="s">
        <v>140</v>
      </c>
      <c r="E27" s="12"/>
      <c r="F27" s="14" t="s">
        <v>143</v>
      </c>
      <c r="G27" s="14" t="s">
        <v>27</v>
      </c>
      <c r="H27" s="10"/>
      <c r="I27" s="12"/>
      <c r="J27" s="10"/>
      <c r="K27" s="17" t="s">
        <v>175</v>
      </c>
    </row>
    <row r="28" ht="8.9" customHeight="1" spans="1:11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40"/>
    </row>
    <row r="29" ht="17.75" customHeight="1" spans="1:11">
      <c r="A29" s="41" t="s">
        <v>154</v>
      </c>
      <c r="B29" s="41"/>
      <c r="C29" s="41"/>
      <c r="D29" s="41"/>
      <c r="E29" s="41" t="s">
        <v>155</v>
      </c>
      <c r="F29" s="41"/>
      <c r="G29" s="41"/>
      <c r="H29" s="41"/>
      <c r="I29" s="41"/>
      <c r="J29" s="41"/>
      <c r="K29" s="41"/>
    </row>
    <row r="30" ht="17" customHeight="1" spans="1:11">
      <c r="A30" s="24" t="s">
        <v>29</v>
      </c>
      <c r="B30" s="24"/>
      <c r="C30" s="24"/>
      <c r="D30" s="24"/>
    </row>
    <row r="31" ht="17.75" customHeight="1" spans="1:11">
      <c r="A31" s="37" t="s">
        <v>156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ht="28.85" customHeight="1" spans="1:11">
      <c r="A32" s="1" t="s">
        <v>127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1.85" customHeight="1"/>
    <row r="34" ht="23.7" customHeight="1" spans="1:11">
      <c r="A34" s="2" t="s">
        <v>16</v>
      </c>
      <c r="B34" s="2"/>
      <c r="C34" s="2"/>
      <c r="D34" s="2"/>
      <c r="E34" s="2"/>
      <c r="F34" s="2" t="s">
        <v>128</v>
      </c>
      <c r="G34" s="2"/>
      <c r="H34" s="2"/>
      <c r="I34" s="3" t="s">
        <v>176</v>
      </c>
      <c r="J34" s="3"/>
      <c r="K34" s="3"/>
    </row>
    <row r="35" ht="40.7" customHeight="1" spans="1:11">
      <c r="A35" s="4" t="s">
        <v>18</v>
      </c>
      <c r="B35" s="5" t="s">
        <v>79</v>
      </c>
      <c r="C35" s="5" t="s">
        <v>130</v>
      </c>
      <c r="D35" s="5" t="s">
        <v>131</v>
      </c>
      <c r="E35" s="7"/>
      <c r="F35" s="5" t="s">
        <v>132</v>
      </c>
      <c r="G35" s="5" t="s">
        <v>20</v>
      </c>
      <c r="H35" s="5" t="s">
        <v>133</v>
      </c>
      <c r="I35" s="7"/>
      <c r="J35" s="5" t="s">
        <v>134</v>
      </c>
      <c r="K35" s="8" t="s">
        <v>135</v>
      </c>
    </row>
    <row r="36" ht="89.55" customHeight="1" spans="1:11">
      <c r="A36" s="9" t="s">
        <v>177</v>
      </c>
      <c r="B36" s="10" t="s">
        <v>178</v>
      </c>
      <c r="C36" s="10" t="s">
        <v>179</v>
      </c>
      <c r="D36" s="10" t="s">
        <v>140</v>
      </c>
      <c r="E36" s="12"/>
      <c r="F36" s="14" t="s">
        <v>143</v>
      </c>
      <c r="G36" s="14" t="s">
        <v>27</v>
      </c>
      <c r="H36" s="10"/>
      <c r="I36" s="12"/>
      <c r="J36" s="10"/>
      <c r="K36" s="17" t="s">
        <v>180</v>
      </c>
    </row>
    <row r="37" ht="89.55" customHeight="1" spans="1:11">
      <c r="A37" s="9" t="s">
        <v>181</v>
      </c>
      <c r="B37" s="10" t="s">
        <v>182</v>
      </c>
      <c r="C37" s="10" t="s">
        <v>183</v>
      </c>
      <c r="D37" s="10" t="s">
        <v>140</v>
      </c>
      <c r="E37" s="12"/>
      <c r="F37" s="14" t="s">
        <v>143</v>
      </c>
      <c r="G37" s="14" t="s">
        <v>27</v>
      </c>
      <c r="H37" s="10"/>
      <c r="I37" s="12"/>
      <c r="J37" s="10"/>
      <c r="K37" s="17" t="s">
        <v>184</v>
      </c>
    </row>
    <row r="38" ht="89.55" customHeight="1" spans="1:11">
      <c r="A38" s="9" t="s">
        <v>185</v>
      </c>
      <c r="B38" s="10" t="s">
        <v>186</v>
      </c>
      <c r="C38" s="10" t="s">
        <v>187</v>
      </c>
      <c r="D38" s="10" t="s">
        <v>140</v>
      </c>
      <c r="E38" s="12"/>
      <c r="F38" s="14" t="s">
        <v>143</v>
      </c>
      <c r="G38" s="14" t="s">
        <v>27</v>
      </c>
      <c r="H38" s="10"/>
      <c r="I38" s="12"/>
      <c r="J38" s="10"/>
      <c r="K38" s="17" t="s">
        <v>188</v>
      </c>
    </row>
    <row r="39" ht="17" customHeight="1" spans="1:11">
      <c r="A39" s="9"/>
      <c r="B39" s="10"/>
      <c r="C39" s="10"/>
      <c r="D39" s="10"/>
      <c r="E39" s="12"/>
      <c r="F39" s="14"/>
      <c r="G39" s="14"/>
      <c r="H39" s="10"/>
      <c r="I39" s="12"/>
      <c r="J39" s="10"/>
      <c r="K39" s="17"/>
    </row>
    <row r="40" ht="17.75" customHeight="1" spans="1:11">
      <c r="A40" s="9"/>
      <c r="B40" s="10"/>
      <c r="C40" s="10"/>
      <c r="D40" s="10"/>
      <c r="E40" s="12"/>
      <c r="F40" s="14"/>
      <c r="G40" s="14"/>
      <c r="H40" s="10"/>
      <c r="I40" s="12"/>
      <c r="J40" s="10"/>
      <c r="K40" s="17"/>
    </row>
    <row r="41" ht="17.75" customHeight="1" spans="1:11">
      <c r="A41" s="9"/>
      <c r="B41" s="10"/>
      <c r="C41" s="10"/>
      <c r="D41" s="10"/>
      <c r="E41" s="12"/>
      <c r="F41" s="14"/>
      <c r="G41" s="14"/>
      <c r="H41" s="10"/>
      <c r="I41" s="12"/>
      <c r="J41" s="10"/>
      <c r="K41" s="17"/>
    </row>
    <row r="42" ht="17" customHeight="1" spans="1:11">
      <c r="A42" s="9"/>
      <c r="B42" s="10"/>
      <c r="C42" s="10"/>
      <c r="D42" s="10"/>
      <c r="E42" s="12"/>
      <c r="F42" s="14"/>
      <c r="G42" s="14"/>
      <c r="H42" s="10"/>
      <c r="I42" s="12"/>
      <c r="J42" s="10"/>
      <c r="K42" s="17"/>
    </row>
    <row r="43" ht="17.75" customHeight="1" spans="1:11">
      <c r="A43" s="9"/>
      <c r="B43" s="10"/>
      <c r="C43" s="10"/>
      <c r="D43" s="10"/>
      <c r="E43" s="12"/>
      <c r="F43" s="14"/>
      <c r="G43" s="14"/>
      <c r="H43" s="10"/>
      <c r="I43" s="12"/>
      <c r="J43" s="10"/>
      <c r="K43" s="17"/>
    </row>
    <row r="44" ht="17" customHeight="1" spans="1:11">
      <c r="A44" s="9"/>
      <c r="B44" s="10"/>
      <c r="C44" s="10"/>
      <c r="D44" s="10"/>
      <c r="E44" s="12"/>
      <c r="F44" s="14"/>
      <c r="G44" s="14"/>
      <c r="H44" s="10"/>
      <c r="I44" s="12"/>
      <c r="J44" s="10"/>
      <c r="K44" s="17"/>
    </row>
    <row r="45" ht="17.75" customHeight="1" spans="1:11">
      <c r="A45" s="9"/>
      <c r="B45" s="10"/>
      <c r="C45" s="10"/>
      <c r="D45" s="10"/>
      <c r="E45" s="12"/>
      <c r="F45" s="14"/>
      <c r="G45" s="14"/>
      <c r="H45" s="10"/>
      <c r="I45" s="12"/>
      <c r="J45" s="10"/>
      <c r="K45" s="17"/>
    </row>
    <row r="46" ht="17.75" customHeight="1" spans="1:11">
      <c r="A46" s="9"/>
      <c r="B46" s="10"/>
      <c r="C46" s="10"/>
      <c r="D46" s="10"/>
      <c r="E46" s="12"/>
      <c r="F46" s="14"/>
      <c r="G46" s="14"/>
      <c r="H46" s="10"/>
      <c r="I46" s="12"/>
      <c r="J46" s="10"/>
      <c r="K46" s="17"/>
    </row>
    <row r="47" ht="17" customHeight="1" spans="1:11">
      <c r="A47" s="9"/>
      <c r="B47" s="10"/>
      <c r="C47" s="10"/>
      <c r="D47" s="10"/>
      <c r="E47" s="12"/>
      <c r="F47" s="14"/>
      <c r="G47" s="14"/>
      <c r="H47" s="10"/>
      <c r="I47" s="12"/>
      <c r="J47" s="10"/>
      <c r="K47" s="17"/>
    </row>
    <row r="48" ht="17.75" customHeight="1" spans="1:11">
      <c r="A48" s="9"/>
      <c r="B48" s="10"/>
      <c r="C48" s="10"/>
      <c r="D48" s="10"/>
      <c r="E48" s="12"/>
      <c r="F48" s="14"/>
      <c r="G48" s="14"/>
      <c r="H48" s="10"/>
      <c r="I48" s="12"/>
      <c r="J48" s="10"/>
      <c r="K48" s="17"/>
    </row>
    <row r="49" ht="17.75" customHeight="1" spans="1:11">
      <c r="A49" s="9"/>
      <c r="B49" s="10"/>
      <c r="C49" s="10"/>
      <c r="D49" s="10"/>
      <c r="E49" s="12"/>
      <c r="F49" s="14"/>
      <c r="G49" s="14"/>
      <c r="H49" s="10"/>
      <c r="I49" s="12"/>
      <c r="J49" s="10"/>
      <c r="K49" s="17"/>
    </row>
    <row r="50" ht="17" customHeight="1" spans="1:11">
      <c r="A50" s="9"/>
      <c r="B50" s="10"/>
      <c r="C50" s="10"/>
      <c r="D50" s="10"/>
      <c r="E50" s="12"/>
      <c r="F50" s="14"/>
      <c r="G50" s="14"/>
      <c r="H50" s="10"/>
      <c r="I50" s="12"/>
      <c r="J50" s="10"/>
      <c r="K50" s="17"/>
    </row>
    <row r="51" ht="17.75" customHeight="1" spans="1:11">
      <c r="A51" s="9"/>
      <c r="B51" s="10"/>
      <c r="C51" s="10"/>
      <c r="D51" s="10"/>
      <c r="E51" s="12"/>
      <c r="F51" s="14"/>
      <c r="G51" s="14"/>
      <c r="H51" s="10"/>
      <c r="I51" s="12"/>
      <c r="J51" s="10"/>
      <c r="K51" s="17"/>
    </row>
    <row r="52" ht="17" customHeight="1" spans="1:11">
      <c r="A52" s="9"/>
      <c r="B52" s="10"/>
      <c r="C52" s="10"/>
      <c r="D52" s="10"/>
      <c r="E52" s="12"/>
      <c r="F52" s="14"/>
      <c r="G52" s="14"/>
      <c r="H52" s="10"/>
      <c r="I52" s="12"/>
      <c r="J52" s="10"/>
      <c r="K52" s="17"/>
    </row>
    <row r="53" ht="17.75" customHeight="1" spans="1:11">
      <c r="A53" s="9"/>
      <c r="B53" s="10"/>
      <c r="C53" s="10"/>
      <c r="D53" s="10"/>
      <c r="E53" s="12"/>
      <c r="F53" s="14"/>
      <c r="G53" s="14"/>
      <c r="H53" s="10"/>
      <c r="I53" s="12"/>
      <c r="J53" s="10"/>
      <c r="K53" s="17"/>
    </row>
    <row r="54" ht="17.75" customHeight="1" spans="1:11">
      <c r="A54" s="9"/>
      <c r="B54" s="10"/>
      <c r="C54" s="10"/>
      <c r="D54" s="10"/>
      <c r="E54" s="12"/>
      <c r="F54" s="14"/>
      <c r="G54" s="14"/>
      <c r="H54" s="10"/>
      <c r="I54" s="12"/>
      <c r="J54" s="10"/>
      <c r="K54" s="17"/>
    </row>
    <row r="55" ht="17" customHeight="1" spans="1:11">
      <c r="A55" s="9"/>
      <c r="B55" s="10"/>
      <c r="C55" s="10"/>
      <c r="D55" s="10"/>
      <c r="E55" s="12"/>
      <c r="F55" s="14"/>
      <c r="G55" s="14"/>
      <c r="H55" s="10"/>
      <c r="I55" s="12"/>
      <c r="J55" s="10"/>
      <c r="K55" s="17"/>
    </row>
    <row r="56" ht="17.75" customHeight="1" spans="1:11">
      <c r="A56" s="9"/>
      <c r="B56" s="10"/>
      <c r="C56" s="10"/>
      <c r="D56" s="10"/>
      <c r="E56" s="12"/>
      <c r="F56" s="14"/>
      <c r="G56" s="14"/>
      <c r="H56" s="10"/>
      <c r="I56" s="12"/>
      <c r="J56" s="10"/>
      <c r="K56" s="17"/>
    </row>
    <row r="57" ht="17.75" customHeight="1" spans="1:11">
      <c r="A57" s="18" t="s">
        <v>28</v>
      </c>
      <c r="B57" s="19"/>
      <c r="C57" s="19"/>
      <c r="D57" s="19"/>
      <c r="E57" s="19"/>
      <c r="F57" s="20"/>
      <c r="G57" s="21">
        <f>G38+G37+G36+G27+G26+G25+G24+G23+G22+G11+G9+G10+G8+G7+G6</f>
        <v>0</v>
      </c>
      <c r="H57" s="34"/>
      <c r="I57" s="35"/>
      <c r="J57" s="34"/>
      <c r="K57" s="42"/>
    </row>
    <row r="58" ht="5.2" customHeight="1" spans="1:1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ht="17" customHeight="1" spans="1:11">
      <c r="A59" s="24" t="s">
        <v>154</v>
      </c>
      <c r="B59" s="24"/>
      <c r="C59" s="24"/>
      <c r="D59" s="24"/>
      <c r="E59" s="24" t="s">
        <v>155</v>
      </c>
      <c r="F59" s="24"/>
      <c r="G59" s="24"/>
      <c r="H59" s="24"/>
      <c r="I59" s="24"/>
      <c r="J59" s="24"/>
      <c r="K59" s="24"/>
    </row>
    <row r="60" ht="17.75" customHeight="1" spans="1:11">
      <c r="A60" s="24" t="s">
        <v>29</v>
      </c>
      <c r="B60" s="24"/>
      <c r="C60" s="24"/>
      <c r="D60" s="24"/>
    </row>
    <row r="61" ht="17" customHeight="1" spans="1:11">
      <c r="A61" s="37" t="s">
        <v>156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</sheetData>
  <mergeCells count="104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9:D29"/>
    <mergeCell ref="E29:K29"/>
    <mergeCell ref="A30:D30"/>
    <mergeCell ref="A31:K31"/>
    <mergeCell ref="A32:K32"/>
    <mergeCell ref="A34:E34"/>
    <mergeCell ref="F34:H34"/>
    <mergeCell ref="I34:K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F57"/>
    <mergeCell ref="H57:I57"/>
    <mergeCell ref="A59:D59"/>
    <mergeCell ref="E59:K59"/>
    <mergeCell ref="A60:D60"/>
    <mergeCell ref="A61:K6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opLeftCell="A15" workbookViewId="0">
      <selection activeCell="K5" sqref="K5"/>
    </sheetView>
  </sheetViews>
  <sheetFormatPr defaultColWidth="9" defaultRowHeight="13.2"/>
  <cols>
    <col min="1" max="1" width="6.03703703703704" customWidth="1"/>
    <col min="2" max="2" width="16.1759259259259" customWidth="1"/>
    <col min="3" max="3" width="20.287037037037" customWidth="1"/>
    <col min="4" max="4" width="8.22222222222222" customWidth="1"/>
    <col min="5" max="5" width="3.44444444444444" customWidth="1"/>
    <col min="6" max="6" width="13.3333333333333" customWidth="1"/>
    <col min="7" max="7" width="2.05555555555556" customWidth="1"/>
    <col min="8" max="8" width="10.0092592592593" customWidth="1"/>
    <col min="9" max="9" width="12.1944444444444" customWidth="1"/>
  </cols>
  <sheetData>
    <row r="1" ht="28.85" customHeight="1" spans="1:9">
      <c r="A1" s="1" t="s">
        <v>189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16</v>
      </c>
      <c r="B3" s="2"/>
      <c r="C3" s="2"/>
      <c r="D3" s="2"/>
      <c r="E3" s="2" t="s">
        <v>128</v>
      </c>
      <c r="F3" s="2"/>
      <c r="G3" s="2"/>
      <c r="H3" s="3" t="s">
        <v>17</v>
      </c>
      <c r="I3" s="3"/>
    </row>
    <row r="4" ht="17" customHeight="1" spans="1:9">
      <c r="A4" s="4" t="s">
        <v>18</v>
      </c>
      <c r="B4" s="5" t="s">
        <v>130</v>
      </c>
      <c r="C4" s="5" t="s">
        <v>131</v>
      </c>
      <c r="D4" s="6"/>
      <c r="E4" s="7"/>
      <c r="F4" s="5" t="s">
        <v>190</v>
      </c>
      <c r="G4" s="5" t="s">
        <v>191</v>
      </c>
      <c r="H4" s="7"/>
      <c r="I4" s="8" t="s">
        <v>20</v>
      </c>
    </row>
    <row r="5" ht="26.65" customHeight="1" spans="1:9">
      <c r="A5" s="9" t="s">
        <v>25</v>
      </c>
      <c r="B5" s="10" t="s">
        <v>24</v>
      </c>
      <c r="C5" s="10" t="s">
        <v>192</v>
      </c>
      <c r="D5" s="25"/>
      <c r="E5" s="26"/>
      <c r="F5" s="16">
        <f>I5</f>
        <v>0</v>
      </c>
      <c r="G5" s="14" t="s">
        <v>138</v>
      </c>
      <c r="H5" s="15"/>
      <c r="I5" s="27">
        <f>I6+I7+I8</f>
        <v>0</v>
      </c>
    </row>
    <row r="6" ht="27.4" customHeight="1" spans="1:9">
      <c r="A6" s="9" t="s">
        <v>36</v>
      </c>
      <c r="B6" s="10" t="s">
        <v>68</v>
      </c>
      <c r="C6" s="28"/>
      <c r="D6" s="24"/>
      <c r="E6" s="29"/>
      <c r="F6" s="16">
        <f>'3.3表-11 总价措施项目清单与计价表'!G57+'3.2表-08 分部分项工程和单价措施项目清单与计价表'!I37</f>
        <v>0</v>
      </c>
      <c r="G6" s="14" t="s">
        <v>60</v>
      </c>
      <c r="H6" s="15"/>
      <c r="I6" s="27">
        <f>F6*G6%</f>
        <v>0</v>
      </c>
    </row>
    <row r="7" ht="26.65" customHeight="1" spans="1:9">
      <c r="A7" s="9" t="s">
        <v>39</v>
      </c>
      <c r="B7" s="10" t="s">
        <v>70</v>
      </c>
      <c r="C7" s="28"/>
      <c r="D7" s="24"/>
      <c r="E7" s="29"/>
      <c r="F7" s="16">
        <f>F6</f>
        <v>0</v>
      </c>
      <c r="G7" s="14" t="s">
        <v>193</v>
      </c>
      <c r="H7" s="15"/>
      <c r="I7" s="27">
        <f>F7*G7%</f>
        <v>0</v>
      </c>
    </row>
    <row r="8" ht="26.65" customHeight="1" spans="1:9">
      <c r="A8" s="9" t="s">
        <v>41</v>
      </c>
      <c r="B8" s="10" t="s">
        <v>72</v>
      </c>
      <c r="C8" s="30"/>
      <c r="D8" s="31"/>
      <c r="E8" s="32"/>
      <c r="F8" s="16">
        <f>F6</f>
        <v>0</v>
      </c>
      <c r="G8" s="14" t="s">
        <v>194</v>
      </c>
      <c r="H8" s="15"/>
      <c r="I8" s="27">
        <f>F8*G8%</f>
        <v>0</v>
      </c>
    </row>
    <row r="9" ht="38.5" customHeight="1" spans="1:9">
      <c r="A9" s="9" t="s">
        <v>47</v>
      </c>
      <c r="B9" s="10" t="s">
        <v>74</v>
      </c>
      <c r="C9" s="10" t="s">
        <v>195</v>
      </c>
      <c r="D9" s="11"/>
      <c r="E9" s="12"/>
      <c r="F9" s="16">
        <f>F6+I5</f>
        <v>0</v>
      </c>
      <c r="G9" s="14" t="s">
        <v>119</v>
      </c>
      <c r="H9" s="15"/>
      <c r="I9" s="27">
        <f>F9*G9%</f>
        <v>0</v>
      </c>
    </row>
    <row r="10" ht="17.75" customHeight="1" spans="1:9">
      <c r="A10" s="9"/>
      <c r="B10" s="10"/>
      <c r="C10" s="10"/>
      <c r="D10" s="11"/>
      <c r="E10" s="12"/>
      <c r="F10" s="14"/>
      <c r="G10" s="14"/>
      <c r="H10" s="15"/>
      <c r="I10" s="33"/>
    </row>
    <row r="11" ht="17.75" customHeight="1" spans="1:9">
      <c r="A11" s="9"/>
      <c r="B11" s="10"/>
      <c r="C11" s="10"/>
      <c r="D11" s="11"/>
      <c r="E11" s="12"/>
      <c r="F11" s="14"/>
      <c r="G11" s="14"/>
      <c r="H11" s="15"/>
      <c r="I11" s="33"/>
    </row>
    <row r="12" ht="17" customHeight="1" spans="1:9">
      <c r="A12" s="9"/>
      <c r="B12" s="10"/>
      <c r="C12" s="10"/>
      <c r="D12" s="11"/>
      <c r="E12" s="12"/>
      <c r="F12" s="14"/>
      <c r="G12" s="14"/>
      <c r="H12" s="15"/>
      <c r="I12" s="33"/>
    </row>
    <row r="13" ht="17.75" customHeight="1" spans="1:9">
      <c r="A13" s="9"/>
      <c r="B13" s="10"/>
      <c r="C13" s="10"/>
      <c r="D13" s="11"/>
      <c r="E13" s="12"/>
      <c r="F13" s="14"/>
      <c r="G13" s="14"/>
      <c r="H13" s="15"/>
      <c r="I13" s="33"/>
    </row>
    <row r="14" ht="17.75" customHeight="1" spans="1:9">
      <c r="A14" s="9"/>
      <c r="B14" s="10"/>
      <c r="C14" s="10"/>
      <c r="D14" s="11"/>
      <c r="E14" s="12"/>
      <c r="F14" s="14"/>
      <c r="G14" s="14"/>
      <c r="H14" s="15"/>
      <c r="I14" s="33"/>
    </row>
    <row r="15" ht="17" customHeight="1" spans="1:9">
      <c r="A15" s="9"/>
      <c r="B15" s="10"/>
      <c r="C15" s="10"/>
      <c r="D15" s="11"/>
      <c r="E15" s="12"/>
      <c r="F15" s="14"/>
      <c r="G15" s="14"/>
      <c r="H15" s="15"/>
      <c r="I15" s="33"/>
    </row>
    <row r="16" ht="17.75" customHeight="1" spans="1:9">
      <c r="A16" s="9"/>
      <c r="B16" s="10"/>
      <c r="C16" s="10"/>
      <c r="D16" s="11"/>
      <c r="E16" s="12"/>
      <c r="F16" s="14"/>
      <c r="G16" s="14"/>
      <c r="H16" s="15"/>
      <c r="I16" s="33"/>
    </row>
    <row r="17" ht="17" customHeight="1" spans="1:9">
      <c r="A17" s="9"/>
      <c r="B17" s="10"/>
      <c r="C17" s="10"/>
      <c r="D17" s="11"/>
      <c r="E17" s="12"/>
      <c r="F17" s="14"/>
      <c r="G17" s="14"/>
      <c r="H17" s="15"/>
      <c r="I17" s="33"/>
    </row>
    <row r="18" ht="17.75" customHeight="1" spans="1:9">
      <c r="A18" s="9"/>
      <c r="B18" s="10"/>
      <c r="C18" s="10"/>
      <c r="D18" s="11"/>
      <c r="E18" s="12"/>
      <c r="F18" s="14"/>
      <c r="G18" s="14"/>
      <c r="H18" s="15"/>
      <c r="I18" s="33"/>
    </row>
    <row r="19" ht="17.75" customHeight="1" spans="1:9">
      <c r="A19" s="9"/>
      <c r="B19" s="10"/>
      <c r="C19" s="10"/>
      <c r="D19" s="11"/>
      <c r="E19" s="12"/>
      <c r="F19" s="14"/>
      <c r="G19" s="14"/>
      <c r="H19" s="15"/>
      <c r="I19" s="33"/>
    </row>
    <row r="20" ht="17" customHeight="1" spans="1:9">
      <c r="A20" s="9"/>
      <c r="B20" s="10"/>
      <c r="C20" s="10"/>
      <c r="D20" s="11"/>
      <c r="E20" s="12"/>
      <c r="F20" s="14"/>
      <c r="G20" s="14"/>
      <c r="H20" s="15"/>
      <c r="I20" s="33"/>
    </row>
    <row r="21" ht="17.75" customHeight="1" spans="1:9">
      <c r="A21" s="9"/>
      <c r="B21" s="10"/>
      <c r="C21" s="10"/>
      <c r="D21" s="11"/>
      <c r="E21" s="12"/>
      <c r="F21" s="14"/>
      <c r="G21" s="14"/>
      <c r="H21" s="15"/>
      <c r="I21" s="33"/>
    </row>
    <row r="22" ht="17.75" customHeight="1" spans="1:9">
      <c r="A22" s="9"/>
      <c r="B22" s="10"/>
      <c r="C22" s="10"/>
      <c r="D22" s="11"/>
      <c r="E22" s="12"/>
      <c r="F22" s="14"/>
      <c r="G22" s="14"/>
      <c r="H22" s="15"/>
      <c r="I22" s="33"/>
    </row>
    <row r="23" ht="17" customHeight="1" spans="1:9">
      <c r="A23" s="9"/>
      <c r="B23" s="10"/>
      <c r="C23" s="10"/>
      <c r="D23" s="11"/>
      <c r="E23" s="12"/>
      <c r="F23" s="14"/>
      <c r="G23" s="14"/>
      <c r="H23" s="15"/>
      <c r="I23" s="33"/>
    </row>
    <row r="24" ht="17.75" customHeight="1" spans="1:9">
      <c r="A24" s="9"/>
      <c r="B24" s="10"/>
      <c r="C24" s="10"/>
      <c r="D24" s="11"/>
      <c r="E24" s="12"/>
      <c r="F24" s="14"/>
      <c r="G24" s="14"/>
      <c r="H24" s="15"/>
      <c r="I24" s="33"/>
    </row>
    <row r="25" ht="17" customHeight="1" spans="1:9">
      <c r="A25" s="9"/>
      <c r="B25" s="10"/>
      <c r="C25" s="10"/>
      <c r="D25" s="11"/>
      <c r="E25" s="12"/>
      <c r="F25" s="14"/>
      <c r="G25" s="14"/>
      <c r="H25" s="15"/>
      <c r="I25" s="33"/>
    </row>
    <row r="26" ht="17.75" customHeight="1" spans="1:9">
      <c r="A26" s="9"/>
      <c r="B26" s="10"/>
      <c r="C26" s="10"/>
      <c r="D26" s="11"/>
      <c r="E26" s="12"/>
      <c r="F26" s="14"/>
      <c r="G26" s="14"/>
      <c r="H26" s="15"/>
      <c r="I26" s="33"/>
    </row>
    <row r="27" ht="17.75" customHeight="1" spans="1:9">
      <c r="A27" s="9"/>
      <c r="B27" s="10"/>
      <c r="C27" s="10"/>
      <c r="D27" s="11"/>
      <c r="E27" s="12"/>
      <c r="F27" s="14"/>
      <c r="G27" s="14"/>
      <c r="H27" s="15"/>
      <c r="I27" s="33"/>
    </row>
    <row r="28" ht="17" customHeight="1" spans="1:9">
      <c r="A28" s="9"/>
      <c r="B28" s="10"/>
      <c r="C28" s="10"/>
      <c r="D28" s="11"/>
      <c r="E28" s="12"/>
      <c r="F28" s="14"/>
      <c r="G28" s="14"/>
      <c r="H28" s="15"/>
      <c r="I28" s="33"/>
    </row>
    <row r="29" ht="17.75" customHeight="1" spans="1:9">
      <c r="A29" s="9"/>
      <c r="B29" s="10"/>
      <c r="C29" s="10"/>
      <c r="D29" s="11"/>
      <c r="E29" s="12"/>
      <c r="F29" s="14"/>
      <c r="G29" s="14"/>
      <c r="H29" s="15"/>
      <c r="I29" s="33"/>
    </row>
    <row r="30" ht="17.75" customHeight="1" spans="1:9">
      <c r="A30" s="9"/>
      <c r="B30" s="10"/>
      <c r="C30" s="10"/>
      <c r="D30" s="11"/>
      <c r="E30" s="12"/>
      <c r="F30" s="14"/>
      <c r="G30" s="14"/>
      <c r="H30" s="15"/>
      <c r="I30" s="33"/>
    </row>
    <row r="31" ht="17" customHeight="1" spans="1:9">
      <c r="A31" s="9"/>
      <c r="B31" s="10"/>
      <c r="C31" s="10"/>
      <c r="D31" s="11"/>
      <c r="E31" s="12"/>
      <c r="F31" s="14"/>
      <c r="G31" s="14"/>
      <c r="H31" s="15"/>
      <c r="I31" s="33"/>
    </row>
    <row r="32" ht="17.75" customHeight="1" spans="1:9">
      <c r="A32" s="9"/>
      <c r="B32" s="10"/>
      <c r="C32" s="10"/>
      <c r="D32" s="11"/>
      <c r="E32" s="12"/>
      <c r="F32" s="14"/>
      <c r="G32" s="14"/>
      <c r="H32" s="15"/>
      <c r="I32" s="33"/>
    </row>
    <row r="33" ht="17" customHeight="1" spans="1:9">
      <c r="A33" s="9"/>
      <c r="B33" s="10"/>
      <c r="C33" s="10"/>
      <c r="D33" s="11"/>
      <c r="E33" s="12"/>
      <c r="F33" s="14"/>
      <c r="G33" s="14"/>
      <c r="H33" s="15"/>
      <c r="I33" s="33"/>
    </row>
    <row r="34" ht="17.75" customHeight="1" spans="1:9">
      <c r="A34" s="9"/>
      <c r="B34" s="10"/>
      <c r="C34" s="10"/>
      <c r="D34" s="11"/>
      <c r="E34" s="12"/>
      <c r="F34" s="14"/>
      <c r="G34" s="14"/>
      <c r="H34" s="15"/>
      <c r="I34" s="33"/>
    </row>
    <row r="35" ht="17.75" customHeight="1" spans="1:9">
      <c r="A35" s="9"/>
      <c r="B35" s="10"/>
      <c r="C35" s="10"/>
      <c r="D35" s="11"/>
      <c r="E35" s="12"/>
      <c r="F35" s="14"/>
      <c r="G35" s="14"/>
      <c r="H35" s="15"/>
      <c r="I35" s="33"/>
    </row>
    <row r="36" ht="17" customHeight="1" spans="1:9">
      <c r="A36" s="18" t="s">
        <v>28</v>
      </c>
      <c r="B36" s="19"/>
      <c r="C36" s="19"/>
      <c r="D36" s="19"/>
      <c r="E36" s="19"/>
      <c r="F36" s="20"/>
      <c r="G36" s="34"/>
      <c r="H36" s="35"/>
      <c r="I36" s="36">
        <f>I9+I5</f>
        <v>0</v>
      </c>
    </row>
    <row r="37" ht="11.85" customHeight="1" spans="1:9">
      <c r="A37" s="23"/>
      <c r="B37" s="23"/>
      <c r="C37" s="23"/>
      <c r="D37" s="23"/>
      <c r="E37" s="23"/>
      <c r="F37" s="23"/>
      <c r="G37" s="23"/>
      <c r="H37" s="23"/>
      <c r="I37" s="23"/>
    </row>
    <row r="38" ht="17" customHeight="1" spans="1:9">
      <c r="A38" s="24" t="s">
        <v>154</v>
      </c>
      <c r="B38" s="24"/>
      <c r="C38" s="24"/>
      <c r="D38" s="24" t="s">
        <v>155</v>
      </c>
      <c r="E38" s="24"/>
      <c r="F38" s="24"/>
      <c r="G38" s="24"/>
      <c r="H38" s="24"/>
      <c r="I38" s="24"/>
    </row>
    <row r="39" ht="17.75" customHeight="1" spans="1:9">
      <c r="A39" s="24" t="s">
        <v>29</v>
      </c>
      <c r="B39" s="24"/>
      <c r="C39" s="24"/>
    </row>
    <row r="40" ht="17" customHeight="1" spans="1:9">
      <c r="A40" s="37" t="s">
        <v>196</v>
      </c>
      <c r="B40" s="37"/>
      <c r="C40" s="37"/>
      <c r="D40" s="37"/>
      <c r="E40" s="37"/>
      <c r="F40" s="37"/>
      <c r="G40" s="37"/>
      <c r="H40" s="37"/>
      <c r="I40" s="37"/>
    </row>
  </sheetData>
  <mergeCells count="71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A36:F36"/>
    <mergeCell ref="G36:H36"/>
    <mergeCell ref="A38:C38"/>
    <mergeCell ref="D38:I38"/>
    <mergeCell ref="A39:C39"/>
    <mergeCell ref="A40:I40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opLeftCell="A21" workbookViewId="0">
      <selection activeCell="K40" sqref="K40"/>
    </sheetView>
  </sheetViews>
  <sheetFormatPr defaultColWidth="9" defaultRowHeight="13.2"/>
  <cols>
    <col min="1" max="1" width="6.03703703703704" customWidth="1"/>
    <col min="2" max="2" width="10.1388888888889" customWidth="1"/>
    <col min="3" max="3" width="17.2037037037037" customWidth="1"/>
    <col min="4" max="4" width="9.77777777777778" customWidth="1"/>
    <col min="5" max="5" width="6.88888888888889" customWidth="1"/>
    <col min="6" max="6" width="2.05555555555556" hidden="1" customWidth="1"/>
    <col min="7" max="7" width="6.03703703703704" customWidth="1"/>
    <col min="8" max="8" width="11.1666666666667" customWidth="1"/>
    <col min="9" max="9" width="3.08333333333333" customWidth="1"/>
    <col min="10" max="10" width="6.03703703703704" customWidth="1"/>
    <col min="11" max="11" width="10.1388888888889" customWidth="1"/>
    <col min="12" max="12" width="6.03703703703704" customWidth="1"/>
  </cols>
  <sheetData>
    <row r="1" ht="28.85" customHeight="1" spans="1:12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16</v>
      </c>
      <c r="B3" s="2"/>
      <c r="C3" s="2"/>
      <c r="D3" s="2"/>
      <c r="E3" s="2"/>
      <c r="F3" s="2" t="s">
        <v>128</v>
      </c>
      <c r="G3" s="2"/>
      <c r="H3" s="2"/>
      <c r="I3" s="2"/>
      <c r="J3" s="3" t="s">
        <v>17</v>
      </c>
      <c r="K3" s="3"/>
      <c r="L3" s="3"/>
    </row>
    <row r="4" ht="28.85" customHeight="1" spans="1:12">
      <c r="A4" s="4" t="s">
        <v>18</v>
      </c>
      <c r="B4" s="5" t="s">
        <v>198</v>
      </c>
      <c r="C4" s="5" t="s">
        <v>199</v>
      </c>
      <c r="D4" s="5" t="s">
        <v>200</v>
      </c>
      <c r="E4" s="6"/>
      <c r="F4" s="7"/>
      <c r="G4" s="5" t="s">
        <v>201</v>
      </c>
      <c r="H4" s="5" t="s">
        <v>202</v>
      </c>
      <c r="I4" s="5" t="s">
        <v>203</v>
      </c>
      <c r="J4" s="7"/>
      <c r="K4" s="5" t="s">
        <v>204</v>
      </c>
      <c r="L4" s="8" t="s">
        <v>135</v>
      </c>
    </row>
    <row r="5" ht="17.75" customHeight="1" spans="1:12">
      <c r="A5" s="9" t="s">
        <v>25</v>
      </c>
      <c r="B5" s="10"/>
      <c r="C5" s="10" t="s">
        <v>205</v>
      </c>
      <c r="D5" s="10"/>
      <c r="E5" s="11"/>
      <c r="F5" s="12"/>
      <c r="G5" s="13" t="s">
        <v>206</v>
      </c>
      <c r="H5" s="14" t="s">
        <v>207</v>
      </c>
      <c r="I5" s="14"/>
      <c r="J5" s="15"/>
      <c r="K5" s="16">
        <f>I5*H5</f>
        <v>0</v>
      </c>
      <c r="L5" s="17"/>
    </row>
    <row r="6" ht="17" customHeight="1" spans="1:12">
      <c r="A6" s="9" t="s">
        <v>47</v>
      </c>
      <c r="B6" s="10" t="s">
        <v>208</v>
      </c>
      <c r="C6" s="10" t="s">
        <v>209</v>
      </c>
      <c r="D6" s="10" t="s">
        <v>210</v>
      </c>
      <c r="E6" s="11"/>
      <c r="F6" s="12"/>
      <c r="G6" s="13" t="s">
        <v>211</v>
      </c>
      <c r="H6" s="14" t="s">
        <v>143</v>
      </c>
      <c r="I6" s="14"/>
      <c r="J6" s="15"/>
      <c r="K6" s="16">
        <f t="shared" ref="K6:K30" si="0">I6*H6</f>
        <v>0</v>
      </c>
      <c r="L6" s="17"/>
    </row>
    <row r="7" ht="17.75" customHeight="1" spans="1:12">
      <c r="A7" s="9" t="s">
        <v>55</v>
      </c>
      <c r="B7" s="10" t="s">
        <v>212</v>
      </c>
      <c r="C7" s="10" t="s">
        <v>213</v>
      </c>
      <c r="D7" s="10"/>
      <c r="E7" s="11"/>
      <c r="F7" s="12"/>
      <c r="G7" s="13" t="s">
        <v>214</v>
      </c>
      <c r="H7" s="14" t="s">
        <v>215</v>
      </c>
      <c r="I7" s="14"/>
      <c r="J7" s="15"/>
      <c r="K7" s="16">
        <f t="shared" si="0"/>
        <v>0</v>
      </c>
      <c r="L7" s="17"/>
    </row>
    <row r="8" ht="17" customHeight="1" spans="1:12">
      <c r="A8" s="9" t="s">
        <v>66</v>
      </c>
      <c r="B8" s="10" t="s">
        <v>216</v>
      </c>
      <c r="C8" s="10" t="s">
        <v>217</v>
      </c>
      <c r="D8" s="10" t="s">
        <v>218</v>
      </c>
      <c r="E8" s="11"/>
      <c r="F8" s="12"/>
      <c r="G8" s="13" t="s">
        <v>214</v>
      </c>
      <c r="H8" s="14" t="s">
        <v>219</v>
      </c>
      <c r="I8" s="14"/>
      <c r="J8" s="15"/>
      <c r="K8" s="16">
        <f t="shared" si="0"/>
        <v>0</v>
      </c>
      <c r="L8" s="17"/>
    </row>
    <row r="9" ht="17.75" customHeight="1" spans="1:12">
      <c r="A9" s="9" t="s">
        <v>73</v>
      </c>
      <c r="B9" s="10" t="s">
        <v>220</v>
      </c>
      <c r="C9" s="10" t="s">
        <v>221</v>
      </c>
      <c r="D9" s="10" t="s">
        <v>222</v>
      </c>
      <c r="E9" s="11"/>
      <c r="F9" s="12"/>
      <c r="G9" s="13" t="s">
        <v>214</v>
      </c>
      <c r="H9" s="14" t="s">
        <v>223</v>
      </c>
      <c r="I9" s="14"/>
      <c r="J9" s="15"/>
      <c r="K9" s="16">
        <f t="shared" si="0"/>
        <v>0</v>
      </c>
      <c r="L9" s="17"/>
    </row>
    <row r="10" ht="17.75" customHeight="1" spans="1:12">
      <c r="A10" s="9" t="s">
        <v>106</v>
      </c>
      <c r="B10" s="10" t="s">
        <v>224</v>
      </c>
      <c r="C10" s="10" t="s">
        <v>225</v>
      </c>
      <c r="D10" s="10"/>
      <c r="E10" s="11"/>
      <c r="F10" s="12"/>
      <c r="G10" s="13" t="s">
        <v>226</v>
      </c>
      <c r="H10" s="14" t="s">
        <v>227</v>
      </c>
      <c r="I10" s="14"/>
      <c r="J10" s="15"/>
      <c r="K10" s="16">
        <f t="shared" si="0"/>
        <v>0</v>
      </c>
      <c r="L10" s="17"/>
    </row>
    <row r="11" ht="17" customHeight="1" spans="1:12">
      <c r="A11" s="9" t="s">
        <v>111</v>
      </c>
      <c r="B11" s="10" t="s">
        <v>228</v>
      </c>
      <c r="C11" s="10" t="s">
        <v>229</v>
      </c>
      <c r="D11" s="10" t="s">
        <v>230</v>
      </c>
      <c r="E11" s="11"/>
      <c r="F11" s="12"/>
      <c r="G11" s="13" t="s">
        <v>214</v>
      </c>
      <c r="H11" s="14" t="s">
        <v>231</v>
      </c>
      <c r="I11" s="14"/>
      <c r="J11" s="15"/>
      <c r="K11" s="16">
        <f t="shared" si="0"/>
        <v>0</v>
      </c>
      <c r="L11" s="17"/>
    </row>
    <row r="12" ht="17.75" customHeight="1" spans="1:12">
      <c r="A12" s="9" t="s">
        <v>115</v>
      </c>
      <c r="B12" s="10" t="s">
        <v>232</v>
      </c>
      <c r="C12" s="10" t="s">
        <v>233</v>
      </c>
      <c r="D12" s="10"/>
      <c r="E12" s="11"/>
      <c r="F12" s="12"/>
      <c r="G12" s="13" t="s">
        <v>214</v>
      </c>
      <c r="H12" s="14" t="s">
        <v>234</v>
      </c>
      <c r="I12" s="14"/>
      <c r="J12" s="15"/>
      <c r="K12" s="16">
        <f t="shared" si="0"/>
        <v>0</v>
      </c>
      <c r="L12" s="17"/>
    </row>
    <row r="13" ht="17.75" customHeight="1" spans="1:12">
      <c r="A13" s="9" t="s">
        <v>119</v>
      </c>
      <c r="B13" s="10" t="s">
        <v>235</v>
      </c>
      <c r="C13" s="10" t="s">
        <v>236</v>
      </c>
      <c r="D13" s="10"/>
      <c r="E13" s="11"/>
      <c r="F13" s="12"/>
      <c r="G13" s="13" t="s">
        <v>237</v>
      </c>
      <c r="H13" s="14" t="s">
        <v>238</v>
      </c>
      <c r="I13" s="14"/>
      <c r="J13" s="15"/>
      <c r="K13" s="16">
        <f t="shared" si="0"/>
        <v>0</v>
      </c>
      <c r="L13" s="17"/>
    </row>
    <row r="14" ht="17" customHeight="1" spans="1:12">
      <c r="A14" s="9" t="s">
        <v>172</v>
      </c>
      <c r="B14" s="10" t="s">
        <v>239</v>
      </c>
      <c r="C14" s="10" t="s">
        <v>240</v>
      </c>
      <c r="D14" s="10" t="s">
        <v>241</v>
      </c>
      <c r="E14" s="11"/>
      <c r="F14" s="12"/>
      <c r="G14" s="13" t="s">
        <v>237</v>
      </c>
      <c r="H14" s="14" t="s">
        <v>242</v>
      </c>
      <c r="I14" s="14"/>
      <c r="J14" s="15"/>
      <c r="K14" s="16">
        <f t="shared" si="0"/>
        <v>0</v>
      </c>
      <c r="L14" s="17"/>
    </row>
    <row r="15" ht="17.75" customHeight="1" spans="1:12">
      <c r="A15" s="9" t="s">
        <v>177</v>
      </c>
      <c r="B15" s="10" t="s">
        <v>243</v>
      </c>
      <c r="C15" s="10" t="s">
        <v>240</v>
      </c>
      <c r="D15" s="10" t="s">
        <v>244</v>
      </c>
      <c r="E15" s="11"/>
      <c r="F15" s="12"/>
      <c r="G15" s="13" t="s">
        <v>237</v>
      </c>
      <c r="H15" s="14" t="s">
        <v>245</v>
      </c>
      <c r="I15" s="14"/>
      <c r="J15" s="15"/>
      <c r="K15" s="16">
        <f t="shared" si="0"/>
        <v>0</v>
      </c>
      <c r="L15" s="17"/>
    </row>
    <row r="16" ht="17" customHeight="1" spans="1:12">
      <c r="A16" s="9" t="s">
        <v>181</v>
      </c>
      <c r="B16" s="10" t="s">
        <v>246</v>
      </c>
      <c r="C16" s="10" t="s">
        <v>247</v>
      </c>
      <c r="D16" s="10"/>
      <c r="E16" s="11"/>
      <c r="F16" s="12"/>
      <c r="G16" s="13" t="s">
        <v>110</v>
      </c>
      <c r="H16" s="14" t="s">
        <v>248</v>
      </c>
      <c r="I16" s="14"/>
      <c r="J16" s="15"/>
      <c r="K16" s="16">
        <f t="shared" si="0"/>
        <v>0</v>
      </c>
      <c r="L16" s="17"/>
    </row>
    <row r="17" ht="17.75" customHeight="1" spans="1:12">
      <c r="A17" s="9" t="s">
        <v>185</v>
      </c>
      <c r="B17" s="10" t="s">
        <v>249</v>
      </c>
      <c r="C17" s="10" t="s">
        <v>250</v>
      </c>
      <c r="D17" s="10"/>
      <c r="E17" s="11"/>
      <c r="F17" s="12"/>
      <c r="G17" s="13" t="s">
        <v>110</v>
      </c>
      <c r="H17" s="14" t="s">
        <v>251</v>
      </c>
      <c r="I17" s="14"/>
      <c r="J17" s="15"/>
      <c r="K17" s="16">
        <f t="shared" si="0"/>
        <v>0</v>
      </c>
      <c r="L17" s="17"/>
    </row>
    <row r="18" ht="17.75" customHeight="1" spans="1:12">
      <c r="A18" s="9" t="s">
        <v>252</v>
      </c>
      <c r="B18" s="10" t="s">
        <v>253</v>
      </c>
      <c r="C18" s="10" t="s">
        <v>254</v>
      </c>
      <c r="D18" s="10"/>
      <c r="E18" s="11"/>
      <c r="F18" s="12"/>
      <c r="G18" s="13" t="s">
        <v>91</v>
      </c>
      <c r="H18" s="14" t="s">
        <v>255</v>
      </c>
      <c r="I18" s="14"/>
      <c r="J18" s="15"/>
      <c r="K18" s="16">
        <f t="shared" si="0"/>
        <v>0</v>
      </c>
      <c r="L18" s="17"/>
    </row>
    <row r="19" ht="17" customHeight="1" spans="1:12">
      <c r="A19" s="9" t="s">
        <v>256</v>
      </c>
      <c r="B19" s="10" t="s">
        <v>257</v>
      </c>
      <c r="C19" s="10" t="s">
        <v>258</v>
      </c>
      <c r="D19" s="10"/>
      <c r="E19" s="11"/>
      <c r="F19" s="12"/>
      <c r="G19" s="13" t="s">
        <v>91</v>
      </c>
      <c r="H19" s="14" t="s">
        <v>259</v>
      </c>
      <c r="I19" s="14"/>
      <c r="J19" s="15"/>
      <c r="K19" s="16">
        <f t="shared" si="0"/>
        <v>0</v>
      </c>
      <c r="L19" s="17"/>
    </row>
    <row r="20" ht="17.75" customHeight="1" spans="1:12">
      <c r="A20" s="9" t="s">
        <v>260</v>
      </c>
      <c r="B20" s="10" t="s">
        <v>261</v>
      </c>
      <c r="C20" s="10" t="s">
        <v>262</v>
      </c>
      <c r="D20" s="10"/>
      <c r="E20" s="11"/>
      <c r="F20" s="12"/>
      <c r="G20" s="13" t="s">
        <v>214</v>
      </c>
      <c r="H20" s="14" t="s">
        <v>263</v>
      </c>
      <c r="I20" s="14"/>
      <c r="J20" s="15"/>
      <c r="K20" s="16">
        <f t="shared" si="0"/>
        <v>0</v>
      </c>
      <c r="L20" s="17"/>
    </row>
    <row r="21" ht="17.75" customHeight="1" spans="1:12">
      <c r="A21" s="9" t="s">
        <v>264</v>
      </c>
      <c r="B21" s="10" t="s">
        <v>265</v>
      </c>
      <c r="C21" s="10" t="s">
        <v>266</v>
      </c>
      <c r="D21" s="10"/>
      <c r="E21" s="11"/>
      <c r="F21" s="12"/>
      <c r="G21" s="13" t="s">
        <v>214</v>
      </c>
      <c r="H21" s="14" t="s">
        <v>267</v>
      </c>
      <c r="I21" s="14"/>
      <c r="J21" s="15"/>
      <c r="K21" s="16">
        <f t="shared" si="0"/>
        <v>0</v>
      </c>
      <c r="L21" s="17"/>
    </row>
    <row r="22" ht="17" customHeight="1" spans="1:12">
      <c r="A22" s="9" t="s">
        <v>268</v>
      </c>
      <c r="B22" s="10" t="s">
        <v>269</v>
      </c>
      <c r="C22" s="10" t="s">
        <v>270</v>
      </c>
      <c r="D22" s="10"/>
      <c r="E22" s="11"/>
      <c r="F22" s="12"/>
      <c r="G22" s="13" t="s">
        <v>206</v>
      </c>
      <c r="H22" s="14" t="s">
        <v>271</v>
      </c>
      <c r="I22" s="14"/>
      <c r="J22" s="15"/>
      <c r="K22" s="16">
        <f t="shared" si="0"/>
        <v>0</v>
      </c>
      <c r="L22" s="17"/>
    </row>
    <row r="23" ht="17.75" customHeight="1" spans="1:12">
      <c r="A23" s="9" t="s">
        <v>272</v>
      </c>
      <c r="B23" s="10" t="s">
        <v>273</v>
      </c>
      <c r="C23" s="10" t="s">
        <v>274</v>
      </c>
      <c r="D23" s="10"/>
      <c r="E23" s="11"/>
      <c r="F23" s="12"/>
      <c r="G23" s="13" t="s">
        <v>206</v>
      </c>
      <c r="H23" s="14" t="s">
        <v>275</v>
      </c>
      <c r="I23" s="14"/>
      <c r="J23" s="15"/>
      <c r="K23" s="16">
        <f t="shared" si="0"/>
        <v>0</v>
      </c>
      <c r="L23" s="17"/>
    </row>
    <row r="24" ht="17" customHeight="1" spans="1:12">
      <c r="A24" s="9" t="s">
        <v>276</v>
      </c>
      <c r="B24" s="10" t="s">
        <v>277</v>
      </c>
      <c r="C24" s="10" t="s">
        <v>278</v>
      </c>
      <c r="D24" s="10"/>
      <c r="E24" s="11"/>
      <c r="F24" s="12"/>
      <c r="G24" s="13" t="s">
        <v>110</v>
      </c>
      <c r="H24" s="14" t="s">
        <v>279</v>
      </c>
      <c r="I24" s="14"/>
      <c r="J24" s="15"/>
      <c r="K24" s="16">
        <f t="shared" si="0"/>
        <v>0</v>
      </c>
      <c r="L24" s="17"/>
    </row>
    <row r="25" ht="17.75" customHeight="1" spans="1:12">
      <c r="A25" s="9" t="s">
        <v>280</v>
      </c>
      <c r="B25" s="10" t="s">
        <v>281</v>
      </c>
      <c r="C25" s="10" t="s">
        <v>282</v>
      </c>
      <c r="D25" s="10" t="s">
        <v>283</v>
      </c>
      <c r="E25" s="11"/>
      <c r="F25" s="12"/>
      <c r="G25" s="13" t="s">
        <v>91</v>
      </c>
      <c r="H25" s="14" t="s">
        <v>284</v>
      </c>
      <c r="I25" s="14"/>
      <c r="J25" s="15"/>
      <c r="K25" s="16">
        <f t="shared" si="0"/>
        <v>0</v>
      </c>
      <c r="L25" s="17"/>
    </row>
    <row r="26" ht="17.75" customHeight="1" spans="1:12">
      <c r="A26" s="9" t="s">
        <v>285</v>
      </c>
      <c r="B26" s="10" t="s">
        <v>286</v>
      </c>
      <c r="C26" s="10" t="s">
        <v>287</v>
      </c>
      <c r="D26" s="10"/>
      <c r="E26" s="11"/>
      <c r="F26" s="12"/>
      <c r="G26" s="13" t="s">
        <v>214</v>
      </c>
      <c r="H26" s="14" t="s">
        <v>223</v>
      </c>
      <c r="I26" s="14"/>
      <c r="J26" s="15"/>
      <c r="K26" s="16">
        <f t="shared" si="0"/>
        <v>0</v>
      </c>
      <c r="L26" s="17"/>
    </row>
    <row r="27" ht="17" customHeight="1" spans="1:12">
      <c r="A27" s="9" t="s">
        <v>288</v>
      </c>
      <c r="B27" s="10" t="s">
        <v>289</v>
      </c>
      <c r="C27" s="10" t="s">
        <v>290</v>
      </c>
      <c r="D27" s="10"/>
      <c r="E27" s="11"/>
      <c r="F27" s="12"/>
      <c r="G27" s="13" t="s">
        <v>214</v>
      </c>
      <c r="H27" s="14" t="s">
        <v>291</v>
      </c>
      <c r="I27" s="14"/>
      <c r="J27" s="15"/>
      <c r="K27" s="16">
        <f t="shared" si="0"/>
        <v>0</v>
      </c>
      <c r="L27" s="17"/>
    </row>
    <row r="28" ht="17.75" customHeight="1" spans="1:12">
      <c r="A28" s="9" t="s">
        <v>292</v>
      </c>
      <c r="B28" s="10" t="s">
        <v>293</v>
      </c>
      <c r="C28" s="10" t="s">
        <v>294</v>
      </c>
      <c r="D28" s="10"/>
      <c r="E28" s="11"/>
      <c r="F28" s="12"/>
      <c r="G28" s="13" t="s">
        <v>110</v>
      </c>
      <c r="H28" s="14" t="s">
        <v>295</v>
      </c>
      <c r="I28" s="14"/>
      <c r="J28" s="15"/>
      <c r="K28" s="16">
        <f t="shared" si="0"/>
        <v>0</v>
      </c>
      <c r="L28" s="17"/>
    </row>
    <row r="29" ht="17.75" customHeight="1" spans="1:12">
      <c r="A29" s="9" t="s">
        <v>296</v>
      </c>
      <c r="B29" s="10" t="s">
        <v>297</v>
      </c>
      <c r="C29" s="10" t="s">
        <v>298</v>
      </c>
      <c r="D29" s="10"/>
      <c r="E29" s="11"/>
      <c r="F29" s="12"/>
      <c r="G29" s="13" t="s">
        <v>299</v>
      </c>
      <c r="H29" s="14" t="s">
        <v>300</v>
      </c>
      <c r="I29" s="14"/>
      <c r="J29" s="15"/>
      <c r="K29" s="16">
        <f t="shared" si="0"/>
        <v>0</v>
      </c>
      <c r="L29" s="17"/>
    </row>
    <row r="30" ht="17" customHeight="1" spans="1:12">
      <c r="A30" s="9" t="s">
        <v>301</v>
      </c>
      <c r="B30" s="10" t="s">
        <v>302</v>
      </c>
      <c r="C30" s="10" t="s">
        <v>303</v>
      </c>
      <c r="D30" s="10"/>
      <c r="E30" s="11"/>
      <c r="F30" s="12"/>
      <c r="G30" s="13" t="s">
        <v>110</v>
      </c>
      <c r="H30" s="14">
        <v>3.26</v>
      </c>
      <c r="I30" s="14"/>
      <c r="J30" s="15"/>
      <c r="K30" s="16">
        <f t="shared" si="0"/>
        <v>0</v>
      </c>
      <c r="L30" s="17"/>
    </row>
    <row r="31" ht="17.75" customHeight="1" spans="1:12">
      <c r="A31" s="9"/>
      <c r="B31" s="10"/>
      <c r="C31" s="10"/>
      <c r="D31" s="10"/>
      <c r="E31" s="11"/>
      <c r="F31" s="12"/>
      <c r="G31" s="13"/>
      <c r="H31" s="14"/>
      <c r="I31" s="14"/>
      <c r="J31" s="15"/>
      <c r="K31" s="14"/>
      <c r="L31" s="17"/>
    </row>
    <row r="32" ht="17" customHeight="1" spans="1:12">
      <c r="A32" s="9"/>
      <c r="B32" s="10"/>
      <c r="C32" s="10"/>
      <c r="D32" s="10"/>
      <c r="E32" s="11"/>
      <c r="F32" s="12"/>
      <c r="G32" s="13"/>
      <c r="H32" s="14"/>
      <c r="I32" s="14"/>
      <c r="J32" s="15"/>
      <c r="K32" s="14"/>
      <c r="L32" s="17"/>
    </row>
    <row r="33" ht="17.75" customHeight="1" spans="1:12">
      <c r="A33" s="9"/>
      <c r="B33" s="10"/>
      <c r="C33" s="10"/>
      <c r="D33" s="10"/>
      <c r="E33" s="11"/>
      <c r="F33" s="12"/>
      <c r="G33" s="13"/>
      <c r="H33" s="14"/>
      <c r="I33" s="14"/>
      <c r="J33" s="15"/>
      <c r="K33" s="14"/>
      <c r="L33" s="17"/>
    </row>
    <row r="34" ht="17.75" customHeight="1" spans="1:12">
      <c r="A34" s="9"/>
      <c r="B34" s="10"/>
      <c r="C34" s="10"/>
      <c r="D34" s="10"/>
      <c r="E34" s="11"/>
      <c r="F34" s="12"/>
      <c r="G34" s="13"/>
      <c r="H34" s="14"/>
      <c r="I34" s="14"/>
      <c r="J34" s="15"/>
      <c r="K34" s="14"/>
      <c r="L34" s="17"/>
    </row>
    <row r="35" ht="17" customHeight="1" spans="1:12">
      <c r="A35" s="9"/>
      <c r="B35" s="10"/>
      <c r="C35" s="10"/>
      <c r="D35" s="10"/>
      <c r="E35" s="11"/>
      <c r="F35" s="12"/>
      <c r="G35" s="13"/>
      <c r="H35" s="14"/>
      <c r="I35" s="14"/>
      <c r="J35" s="15"/>
      <c r="K35" s="14"/>
      <c r="L35" s="17"/>
    </row>
    <row r="36" ht="17.75" customHeight="1" spans="1:12">
      <c r="A36" s="9"/>
      <c r="B36" s="10"/>
      <c r="C36" s="10"/>
      <c r="D36" s="10"/>
      <c r="E36" s="11"/>
      <c r="F36" s="12"/>
      <c r="G36" s="13"/>
      <c r="H36" s="14"/>
      <c r="I36" s="14"/>
      <c r="J36" s="15"/>
      <c r="K36" s="14"/>
      <c r="L36" s="17"/>
    </row>
    <row r="37" ht="17.75" customHeight="1" spans="1:12">
      <c r="A37" s="9"/>
      <c r="B37" s="10"/>
      <c r="C37" s="10"/>
      <c r="D37" s="10"/>
      <c r="E37" s="11"/>
      <c r="F37" s="12"/>
      <c r="G37" s="13"/>
      <c r="H37" s="14"/>
      <c r="I37" s="14"/>
      <c r="J37" s="15"/>
      <c r="K37" s="14"/>
      <c r="L37" s="17"/>
    </row>
    <row r="38" ht="17" customHeight="1" spans="1:12">
      <c r="A38" s="9"/>
      <c r="B38" s="10"/>
      <c r="C38" s="10"/>
      <c r="D38" s="10"/>
      <c r="E38" s="11"/>
      <c r="F38" s="12"/>
      <c r="G38" s="13"/>
      <c r="H38" s="14"/>
      <c r="I38" s="14"/>
      <c r="J38" s="15"/>
      <c r="K38" s="14"/>
      <c r="L38" s="17"/>
    </row>
    <row r="39" ht="17.75" customHeight="1" spans="1:12">
      <c r="A39" s="9"/>
      <c r="B39" s="10"/>
      <c r="C39" s="10"/>
      <c r="D39" s="10"/>
      <c r="E39" s="11"/>
      <c r="F39" s="12"/>
      <c r="G39" s="13"/>
      <c r="H39" s="14"/>
      <c r="I39" s="14"/>
      <c r="J39" s="15"/>
      <c r="K39" s="14"/>
      <c r="L39" s="17"/>
    </row>
    <row r="40" ht="28.85" customHeight="1" spans="1:12">
      <c r="A40" s="18" t="s">
        <v>28</v>
      </c>
      <c r="B40" s="19"/>
      <c r="C40" s="19"/>
      <c r="D40" s="19"/>
      <c r="E40" s="19"/>
      <c r="F40" s="19"/>
      <c r="G40" s="19"/>
      <c r="H40" s="19"/>
      <c r="I40" s="19"/>
      <c r="J40" s="20"/>
      <c r="K40" s="21"/>
      <c r="L40" s="22"/>
    </row>
    <row r="41" ht="11.85" customHeight="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ht="17" customHeight="1" spans="1:12">
      <c r="A42" s="24" t="s">
        <v>29</v>
      </c>
      <c r="B42" s="24"/>
      <c r="C42" s="24"/>
      <c r="D42" s="24"/>
    </row>
  </sheetData>
  <mergeCells count="78">
    <mergeCell ref="A1:L1"/>
    <mergeCell ref="A3:E3"/>
    <mergeCell ref="F3:I3"/>
    <mergeCell ref="J3:L3"/>
    <mergeCell ref="D4:F4"/>
    <mergeCell ref="I4:J4"/>
    <mergeCell ref="D5:F5"/>
    <mergeCell ref="I5:J5"/>
    <mergeCell ref="D6:F6"/>
    <mergeCell ref="I6:J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A40:J40"/>
    <mergeCell ref="A42:D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1.1扉-3 投标总价扉页</vt:lpstr>
      <vt:lpstr>2.1表-03 单项工程投标报价汇总表</vt:lpstr>
      <vt:lpstr>3.1表-04 单位工程投标报价汇总表(南京)</vt:lpstr>
      <vt:lpstr>3.2表-08 分部分项工程和单价措施项目清单与计价表</vt:lpstr>
      <vt:lpstr>3.3表-11 总价措施项目清单与计价表</vt:lpstr>
      <vt:lpstr>3.6表-13 规费、税金项目计价</vt:lpstr>
      <vt:lpstr>3.7承包人供应材料一览表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窦建华</cp:lastModifiedBy>
  <dcterms:created xsi:type="dcterms:W3CDTF">2025-12-17T15:31:00Z</dcterms:created>
  <dcterms:modified xsi:type="dcterms:W3CDTF">2025-12-22T02:26:23Z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50B80B173EAD4F2F8D37B1CE2FFA727F_13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